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0" yWindow="708" windowWidth="17556" windowHeight="9612" tabRatio="708" activeTab="0"/>
  </bookViews>
  <sheets>
    <sheet name="INVENTORY" sheetId="1" r:id="rId1"/>
    <sheet name="INFORMATION" sheetId="2" r:id="rId2"/>
    <sheet name="nuclide info (DO NOT ALTER)" sheetId="3" r:id="rId3"/>
  </sheets>
  <definedNames/>
  <calcPr fullCalcOnLoad="1"/>
</workbook>
</file>

<file path=xl/sharedStrings.xml><?xml version="1.0" encoding="utf-8"?>
<sst xmlns="http://schemas.openxmlformats.org/spreadsheetml/2006/main" count="240" uniqueCount="132">
  <si>
    <t>Isotope</t>
  </si>
  <si>
    <t>Activity (uCi)</t>
  </si>
  <si>
    <t>Authorized User</t>
  </si>
  <si>
    <t>Notes</t>
  </si>
  <si>
    <t>H-3</t>
  </si>
  <si>
    <t>Activity Ref Date</t>
  </si>
  <si>
    <t>U-238</t>
  </si>
  <si>
    <t>I-125</t>
  </si>
  <si>
    <t>Th-232</t>
  </si>
  <si>
    <t>Est Release Date</t>
  </si>
  <si>
    <t>Placed in Storage By</t>
  </si>
  <si>
    <t>Chemical/    Phys Form</t>
  </si>
  <si>
    <t>Total Activity:</t>
  </si>
  <si>
    <t>Package    ID</t>
  </si>
  <si>
    <r>
      <t>T</t>
    </r>
    <r>
      <rPr>
        <vertAlign val="subscript"/>
        <sz val="11"/>
        <color indexed="8"/>
        <rFont val="Calibri"/>
        <family val="2"/>
      </rPr>
      <t>1/2</t>
    </r>
  </si>
  <si>
    <t>unit</t>
  </si>
  <si>
    <t>Half-life (days)</t>
  </si>
  <si>
    <r>
      <t>λ (d</t>
    </r>
    <r>
      <rPr>
        <vertAlign val="superscript"/>
        <sz val="11"/>
        <color indexed="8"/>
        <rFont val="Calibri"/>
        <family val="2"/>
      </rPr>
      <t>-1</t>
    </r>
    <r>
      <rPr>
        <sz val="11"/>
        <color indexed="8"/>
        <rFont val="Calibri"/>
        <family val="2"/>
      </rPr>
      <t>)</t>
    </r>
  </si>
  <si>
    <t>years</t>
  </si>
  <si>
    <t>Be-7</t>
  </si>
  <si>
    <t>days</t>
  </si>
  <si>
    <t>C-11</t>
  </si>
  <si>
    <t>minutes</t>
  </si>
  <si>
    <t>C-14</t>
  </si>
  <si>
    <t>N-13</t>
  </si>
  <si>
    <t>O-15</t>
  </si>
  <si>
    <t>F-18</t>
  </si>
  <si>
    <t>Na-22</t>
  </si>
  <si>
    <t>days</t>
  </si>
  <si>
    <t>Na-24</t>
  </si>
  <si>
    <t>P-32</t>
  </si>
  <si>
    <t>P-33</t>
  </si>
  <si>
    <t>S-35</t>
  </si>
  <si>
    <t>Cl-36</t>
  </si>
  <si>
    <t>K-42</t>
  </si>
  <si>
    <t>Ca-45</t>
  </si>
  <si>
    <t>Sc-46</t>
  </si>
  <si>
    <t>Cr-49</t>
  </si>
  <si>
    <t>Cr-51</t>
  </si>
  <si>
    <t>Mn-54</t>
  </si>
  <si>
    <t>Fe-55</t>
  </si>
  <si>
    <t>Mn-56</t>
  </si>
  <si>
    <t>Co-56</t>
  </si>
  <si>
    <t>Co-57</t>
  </si>
  <si>
    <t>Fe-59</t>
  </si>
  <si>
    <t>Co-60</t>
  </si>
  <si>
    <t>Ni-63</t>
  </si>
  <si>
    <t>Zn-65</t>
  </si>
  <si>
    <t>Ga-67</t>
  </si>
  <si>
    <t>Ge-68</t>
  </si>
  <si>
    <t>Se-75</t>
  </si>
  <si>
    <t>Sr-82</t>
  </si>
  <si>
    <t>Br-82</t>
  </si>
  <si>
    <t>Rb-82</t>
  </si>
  <si>
    <t>Kr-85</t>
  </si>
  <si>
    <t>ddays</t>
  </si>
  <si>
    <t>Rb-86</t>
  </si>
  <si>
    <t>Y-88</t>
  </si>
  <si>
    <t>Sr-89</t>
  </si>
  <si>
    <t>Sr-90</t>
  </si>
  <si>
    <t>Y-90</t>
  </si>
  <si>
    <t>Tc-95m</t>
  </si>
  <si>
    <t>Zr-95</t>
  </si>
  <si>
    <t>Nb-97</t>
  </si>
  <si>
    <t>Mo-99</t>
  </si>
  <si>
    <t>Tc-99m</t>
  </si>
  <si>
    <t>Tc-99</t>
  </si>
  <si>
    <t>Ru-103</t>
  </si>
  <si>
    <t>Pd-103</t>
  </si>
  <si>
    <t>Ru-106</t>
  </si>
  <si>
    <t>Cd-109</t>
  </si>
  <si>
    <t>Ag-110m</t>
  </si>
  <si>
    <t>In-111</t>
  </si>
  <si>
    <t>Sn-113</t>
  </si>
  <si>
    <t>In-116m1</t>
  </si>
  <si>
    <t>Sn-119m</t>
  </si>
  <si>
    <t>Sb-122</t>
  </si>
  <si>
    <t>I-123</t>
  </si>
  <si>
    <t>Sb-124</t>
  </si>
  <si>
    <t>I-124</t>
  </si>
  <si>
    <t>I-129</t>
  </si>
  <si>
    <t>I-131</t>
  </si>
  <si>
    <t>Xe-133</t>
  </si>
  <si>
    <t>Ba-133</t>
  </si>
  <si>
    <t>Cs-134</t>
  </si>
  <si>
    <t>Cs-137</t>
  </si>
  <si>
    <t>La-140</t>
  </si>
  <si>
    <t>Ce-141</t>
  </si>
  <si>
    <t>Pm-147</t>
  </si>
  <si>
    <t>Gd-148</t>
  </si>
  <si>
    <t>Eu-152</t>
  </si>
  <si>
    <t>Sm-153</t>
  </si>
  <si>
    <t>Eu-154</t>
  </si>
  <si>
    <t>Gd-153</t>
  </si>
  <si>
    <t>Yb-169</t>
  </si>
  <si>
    <t>Lu-177</t>
  </si>
  <si>
    <t>Ta-182</t>
  </si>
  <si>
    <t>W-187</t>
  </si>
  <si>
    <t>Ir-192</t>
  </si>
  <si>
    <t>Hg-197m</t>
  </si>
  <si>
    <t>Au-198</t>
  </si>
  <si>
    <t>Tl-201</t>
  </si>
  <si>
    <t>Hg-203</t>
  </si>
  <si>
    <t>Tl-204</t>
  </si>
  <si>
    <t>Bi-207</t>
  </si>
  <si>
    <t>Po-208</t>
  </si>
  <si>
    <t>Pb-210</t>
  </si>
  <si>
    <t>Po-210</t>
  </si>
  <si>
    <t>Ra-226p</t>
  </si>
  <si>
    <t>Ra-226d</t>
  </si>
  <si>
    <t>Th-228</t>
  </si>
  <si>
    <t>Th-230</t>
  </si>
  <si>
    <t>Pu-239</t>
  </si>
  <si>
    <t>Am-241</t>
  </si>
  <si>
    <t>Cm-244</t>
  </si>
  <si>
    <t>Cf-252</t>
  </si>
  <si>
    <t>Sc-47</t>
  </si>
  <si>
    <t>Co-58</t>
  </si>
  <si>
    <t>Au-198m</t>
  </si>
  <si>
    <t>Rb-83</t>
  </si>
  <si>
    <t>Ra-226</t>
  </si>
  <si>
    <t>Pt-188</t>
  </si>
  <si>
    <t>Pt-191</t>
  </si>
  <si>
    <t>Ir-188</t>
  </si>
  <si>
    <t>Ir-189</t>
  </si>
  <si>
    <t>Ir-194</t>
  </si>
  <si>
    <t>Ni-56</t>
  </si>
  <si>
    <t>Pt-195m</t>
  </si>
  <si>
    <t>NULL CELL (DO not CHANGE)</t>
  </si>
  <si>
    <t>Half life (days)</t>
  </si>
  <si>
    <t>U-235</t>
  </si>
  <si>
    <t>If you need to add a nuclide do so below here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</si>
</sst>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"/>
    <numFmt numFmtId="174" formatCode="[$-409]dddd\,\ mmmm\ dd\,\ yyyy"/>
    <numFmt numFmtId="175" formatCode="0.0E+00"/>
    <numFmt numFmtId="176" formatCode="[$-409]h:mm:ss\ AM/PM"/>
    <numFmt numFmtId="177" formatCode="mmm\-yyyy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2"/>
      <name val="Times New Roman"/>
      <family val="1"/>
    </font>
    <font>
      <b/>
      <i/>
      <sz val="11"/>
      <color indexed="21"/>
      <name val="Times New Roman"/>
      <family val="1"/>
    </font>
    <font>
      <b/>
      <i/>
      <sz val="10"/>
      <color indexed="62"/>
      <name val="Times New Roman"/>
      <family val="1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8" tint="-0.4999699890613556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i/>
      <sz val="10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medium">
        <color theme="4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47" fillId="0" borderId="0" xfId="57" applyFont="1" applyAlignment="1">
      <alignment horizontal="left"/>
      <protection/>
    </xf>
    <xf numFmtId="0" fontId="0" fillId="0" borderId="0" xfId="57" applyAlignment="1">
      <alignment vertical="center"/>
      <protection/>
    </xf>
    <xf numFmtId="0" fontId="0" fillId="0" borderId="0" xfId="57" applyAlignment="1">
      <alignment horizontal="left"/>
      <protection/>
    </xf>
    <xf numFmtId="0" fontId="0" fillId="0" borderId="0" xfId="57" applyAlignment="1">
      <alignment/>
      <protection/>
    </xf>
    <xf numFmtId="11" fontId="0" fillId="0" borderId="0" xfId="57" applyNumberFormat="1" applyAlignment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Fill="1" applyAlignment="1">
      <alignment/>
      <protection/>
    </xf>
    <xf numFmtId="11" fontId="0" fillId="0" borderId="0" xfId="57" applyNumberFormat="1" applyFill="1" applyAlignment="1">
      <alignment/>
      <protection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38100</xdr:rowOff>
    </xdr:from>
    <xdr:to>
      <xdr:col>13</xdr:col>
      <xdr:colOff>323850</xdr:colOff>
      <xdr:row>26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3850" y="1657350"/>
          <a:ext cx="767715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This can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waste drum inventory or lab waste inventory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(if lab waste inventory, every entry will be a drum or container in the lab)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Package ID: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useful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have a sub-package to enter into the larger drum/container.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Isotope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 the Isotope typically as H-3 or C-14  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is where the radioactivity of the package/material on the reference date 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Activity Ref 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Date of which you are certain of the activity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Half life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This is looked up value based on your inputted isotope and from the nuclide table (no not alter this cells)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Release 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This is a calculated date based on the the activity calculation equation A=Ao*exp(-(ln(2)/half life)*Time) based on  todays date with respect to the activity ref date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Chemical/Physical Form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Solid/Liquid 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Authorized User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person in  charge of the Lab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Placed in Storage by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person who put the material in the waste container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where you enter what teh material really is e.g. Paper, metal,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plastic bags, etc.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76200</xdr:rowOff>
    </xdr:from>
    <xdr:to>
      <xdr:col>13</xdr:col>
      <xdr:colOff>342900</xdr:colOff>
      <xdr:row>8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705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Layout" zoomScale="85" zoomScaleNormal="90" zoomScalePageLayoutView="85" workbookViewId="0" topLeftCell="A3">
      <selection activeCell="G10" sqref="G10"/>
    </sheetView>
  </sheetViews>
  <sheetFormatPr defaultColWidth="9.140625" defaultRowHeight="12.75"/>
  <cols>
    <col min="1" max="1" width="11.140625" style="0" customWidth="1"/>
    <col min="2" max="2" width="7.421875" style="1" customWidth="1"/>
    <col min="3" max="3" width="8.00390625" style="9" customWidth="1"/>
    <col min="4" max="5" width="12.57421875" style="9" customWidth="1"/>
    <col min="6" max="6" width="13.421875" style="9" customWidth="1"/>
    <col min="7" max="7" width="9.7109375" style="9" customWidth="1"/>
    <col min="8" max="8" width="12.7109375" style="9" customWidth="1"/>
    <col min="9" max="9" width="11.8515625" style="9" customWidth="1"/>
    <col min="10" max="10" width="32.140625" style="9" customWidth="1"/>
  </cols>
  <sheetData>
    <row r="1" spans="1:2" ht="27" hidden="1">
      <c r="A1" s="2"/>
      <c r="B1" s="8"/>
    </row>
    <row r="2" ht="12.75" hidden="1"/>
    <row r="3" spans="1:16" s="5" customFormat="1" ht="38.25" customHeight="1" thickBot="1">
      <c r="A3" s="43" t="s">
        <v>13</v>
      </c>
      <c r="B3" s="44" t="s">
        <v>0</v>
      </c>
      <c r="C3" s="44" t="s">
        <v>1</v>
      </c>
      <c r="D3" s="44" t="s">
        <v>5</v>
      </c>
      <c r="E3" s="45" t="s">
        <v>129</v>
      </c>
      <c r="F3" s="45" t="s">
        <v>9</v>
      </c>
      <c r="G3" s="46" t="s">
        <v>11</v>
      </c>
      <c r="H3" s="44" t="s">
        <v>2</v>
      </c>
      <c r="I3" s="44" t="s">
        <v>10</v>
      </c>
      <c r="J3" s="44" t="s">
        <v>3</v>
      </c>
      <c r="K3" s="4"/>
      <c r="L3" s="4"/>
      <c r="M3" s="4"/>
      <c r="N3" s="4"/>
      <c r="O3" s="4"/>
      <c r="P3" s="4"/>
    </row>
    <row r="4" spans="1:10" s="6" customFormat="1" ht="18.75" customHeight="1">
      <c r="A4" s="33"/>
      <c r="B4" s="33"/>
      <c r="C4" s="33"/>
      <c r="D4" s="34"/>
      <c r="E4" s="35">
        <f>VLOOKUP(B4,'nuclide info (DO NOT ALTER)'!$A$3:$E$2404,4,FALSE)</f>
        <v>0</v>
      </c>
      <c r="F4" s="34" t="e">
        <f>LN(500/(C4*2220000))/(-LN(2)/E4)+D4</f>
        <v>#DIV/0!</v>
      </c>
      <c r="G4" s="36"/>
      <c r="H4" s="33"/>
      <c r="I4" s="34"/>
      <c r="J4" s="37"/>
    </row>
    <row r="5" spans="1:10" s="6" customFormat="1" ht="18.75" customHeight="1">
      <c r="A5" s="38"/>
      <c r="B5" s="38"/>
      <c r="C5" s="38"/>
      <c r="D5" s="39"/>
      <c r="E5" s="40">
        <f>VLOOKUP(B5,'nuclide info (DO NOT ALTER)'!$A$3:$E$2404,4,FALSE)</f>
        <v>0</v>
      </c>
      <c r="F5" s="39" t="e">
        <f aca="true" t="shared" si="0" ref="F5:F27">LN(500/(C5*2220000))/(-LN(2)/E5)+D5</f>
        <v>#DIV/0!</v>
      </c>
      <c r="G5" s="38"/>
      <c r="H5" s="38"/>
      <c r="I5" s="39"/>
      <c r="J5" s="41"/>
    </row>
    <row r="6" spans="1:10" s="6" customFormat="1" ht="18.75" customHeight="1">
      <c r="A6" s="38"/>
      <c r="B6" s="38"/>
      <c r="C6" s="38"/>
      <c r="D6" s="39"/>
      <c r="E6" s="40">
        <f>VLOOKUP(B6,'nuclide info (DO NOT ALTER)'!$A$3:$E$2404,4,FALSE)</f>
        <v>0</v>
      </c>
      <c r="F6" s="39" t="e">
        <f t="shared" si="0"/>
        <v>#DIV/0!</v>
      </c>
      <c r="G6" s="38"/>
      <c r="H6" s="38"/>
      <c r="I6" s="39"/>
      <c r="J6" s="41"/>
    </row>
    <row r="7" spans="1:10" s="6" customFormat="1" ht="18.75" customHeight="1">
      <c r="A7" s="38"/>
      <c r="B7" s="38"/>
      <c r="C7" s="38"/>
      <c r="D7" s="39"/>
      <c r="E7" s="40">
        <f>VLOOKUP(B7,'nuclide info (DO NOT ALTER)'!$A$3:$E$2404,4,FALSE)</f>
        <v>0</v>
      </c>
      <c r="F7" s="39" t="e">
        <f t="shared" si="0"/>
        <v>#DIV/0!</v>
      </c>
      <c r="G7" s="38"/>
      <c r="H7" s="38"/>
      <c r="I7" s="39"/>
      <c r="J7" s="41"/>
    </row>
    <row r="8" spans="1:10" s="6" customFormat="1" ht="18.75" customHeight="1">
      <c r="A8" s="38"/>
      <c r="B8" s="38"/>
      <c r="C8" s="38"/>
      <c r="D8" s="39"/>
      <c r="E8" s="40">
        <f>VLOOKUP(B8,'nuclide info (DO NOT ALTER)'!$A$3:$E$2404,4,FALSE)</f>
        <v>0</v>
      </c>
      <c r="F8" s="39" t="e">
        <f t="shared" si="0"/>
        <v>#DIV/0!</v>
      </c>
      <c r="G8" s="38"/>
      <c r="H8" s="38"/>
      <c r="I8" s="39"/>
      <c r="J8" s="41"/>
    </row>
    <row r="9" spans="1:10" s="6" customFormat="1" ht="18.75" customHeight="1">
      <c r="A9" s="38"/>
      <c r="B9" s="38"/>
      <c r="C9" s="38"/>
      <c r="D9" s="39"/>
      <c r="E9" s="40">
        <f>VLOOKUP(B9,'nuclide info (DO NOT ALTER)'!$A$3:$E$2404,4,FALSE)</f>
        <v>0</v>
      </c>
      <c r="F9" s="39" t="e">
        <f t="shared" si="0"/>
        <v>#DIV/0!</v>
      </c>
      <c r="G9" s="38"/>
      <c r="H9" s="38"/>
      <c r="I9" s="39"/>
      <c r="J9" s="41"/>
    </row>
    <row r="10" spans="1:10" s="6" customFormat="1" ht="18.75" customHeight="1">
      <c r="A10" s="38"/>
      <c r="B10" s="38"/>
      <c r="C10" s="38"/>
      <c r="D10" s="39"/>
      <c r="E10" s="40">
        <f>VLOOKUP(B10,'nuclide info (DO NOT ALTER)'!$A$3:$E$2404,4,FALSE)</f>
        <v>0</v>
      </c>
      <c r="F10" s="39" t="e">
        <f t="shared" si="0"/>
        <v>#DIV/0!</v>
      </c>
      <c r="G10" s="38"/>
      <c r="H10" s="38"/>
      <c r="I10" s="39"/>
      <c r="J10" s="41"/>
    </row>
    <row r="11" spans="1:10" s="6" customFormat="1" ht="18.75" customHeight="1">
      <c r="A11" s="38"/>
      <c r="B11" s="38"/>
      <c r="C11" s="38"/>
      <c r="D11" s="38"/>
      <c r="E11" s="40">
        <f>VLOOKUP(B11,'nuclide info (DO NOT ALTER)'!$A$3:$E$2404,4,FALSE)</f>
        <v>0</v>
      </c>
      <c r="F11" s="39" t="e">
        <f t="shared" si="0"/>
        <v>#DIV/0!</v>
      </c>
      <c r="G11" s="38"/>
      <c r="H11" s="38"/>
      <c r="I11" s="38"/>
      <c r="J11" s="41"/>
    </row>
    <row r="12" spans="1:10" s="6" customFormat="1" ht="18.75" customHeight="1">
      <c r="A12" s="38"/>
      <c r="B12" s="38"/>
      <c r="C12" s="38"/>
      <c r="D12" s="38"/>
      <c r="E12" s="40">
        <f>VLOOKUP(B12,'nuclide info (DO NOT ALTER)'!$A$3:$E$2404,4,FALSE)</f>
        <v>0</v>
      </c>
      <c r="F12" s="39" t="e">
        <f t="shared" si="0"/>
        <v>#DIV/0!</v>
      </c>
      <c r="G12" s="38"/>
      <c r="H12" s="38"/>
      <c r="I12" s="38"/>
      <c r="J12" s="41"/>
    </row>
    <row r="13" spans="1:10" s="6" customFormat="1" ht="18.75" customHeight="1">
      <c r="A13" s="38"/>
      <c r="B13" s="38"/>
      <c r="C13" s="38"/>
      <c r="D13" s="38"/>
      <c r="E13" s="40">
        <f>VLOOKUP(B13,'nuclide info (DO NOT ALTER)'!$A$3:$E$2404,4,FALSE)</f>
        <v>0</v>
      </c>
      <c r="F13" s="39" t="e">
        <f t="shared" si="0"/>
        <v>#DIV/0!</v>
      </c>
      <c r="G13" s="38"/>
      <c r="H13" s="38"/>
      <c r="I13" s="38"/>
      <c r="J13" s="41"/>
    </row>
    <row r="14" spans="1:10" s="6" customFormat="1" ht="18.75" customHeight="1">
      <c r="A14" s="38"/>
      <c r="B14" s="38"/>
      <c r="C14" s="42"/>
      <c r="D14" s="38"/>
      <c r="E14" s="40">
        <f>VLOOKUP(B14,'nuclide info (DO NOT ALTER)'!$A$3:$E$2404,4,FALSE)</f>
        <v>0</v>
      </c>
      <c r="F14" s="39" t="e">
        <f t="shared" si="0"/>
        <v>#DIV/0!</v>
      </c>
      <c r="G14" s="38"/>
      <c r="H14" s="38"/>
      <c r="I14" s="38"/>
      <c r="J14" s="41"/>
    </row>
    <row r="15" spans="1:10" s="6" customFormat="1" ht="18.75" customHeight="1">
      <c r="A15" s="38"/>
      <c r="B15" s="38"/>
      <c r="C15" s="38"/>
      <c r="D15" s="38"/>
      <c r="E15" s="40">
        <f>VLOOKUP(B15,'nuclide info (DO NOT ALTER)'!$A$3:$E$2404,4,FALSE)</f>
        <v>0</v>
      </c>
      <c r="F15" s="39" t="e">
        <f t="shared" si="0"/>
        <v>#DIV/0!</v>
      </c>
      <c r="G15" s="38"/>
      <c r="H15" s="38"/>
      <c r="I15" s="38"/>
      <c r="J15" s="41"/>
    </row>
    <row r="16" spans="1:10" s="6" customFormat="1" ht="18.75" customHeight="1">
      <c r="A16" s="38"/>
      <c r="B16" s="38"/>
      <c r="C16" s="38"/>
      <c r="D16" s="38"/>
      <c r="E16" s="40">
        <f>VLOOKUP(B16,'nuclide info (DO NOT ALTER)'!$A$3:$E$2404,4,FALSE)</f>
        <v>0</v>
      </c>
      <c r="F16" s="39" t="e">
        <f t="shared" si="0"/>
        <v>#DIV/0!</v>
      </c>
      <c r="G16" s="38"/>
      <c r="H16" s="38"/>
      <c r="I16" s="38"/>
      <c r="J16" s="41"/>
    </row>
    <row r="17" spans="1:10" s="6" customFormat="1" ht="18.75" customHeight="1">
      <c r="A17" s="38"/>
      <c r="B17" s="38"/>
      <c r="C17" s="38"/>
      <c r="D17" s="38"/>
      <c r="E17" s="40">
        <f>VLOOKUP(B17,'nuclide info (DO NOT ALTER)'!$A$3:$E$2404,4,FALSE)</f>
        <v>0</v>
      </c>
      <c r="F17" s="39" t="e">
        <f t="shared" si="0"/>
        <v>#DIV/0!</v>
      </c>
      <c r="G17" s="38"/>
      <c r="H17" s="38"/>
      <c r="I17" s="38"/>
      <c r="J17" s="41"/>
    </row>
    <row r="18" spans="1:10" s="6" customFormat="1" ht="18.75" customHeight="1">
      <c r="A18" s="38"/>
      <c r="B18" s="38"/>
      <c r="C18" s="38"/>
      <c r="D18" s="38"/>
      <c r="E18" s="40">
        <f>VLOOKUP(B18,'nuclide info (DO NOT ALTER)'!$A$3:$E$2404,4,FALSE)</f>
        <v>0</v>
      </c>
      <c r="F18" s="39" t="e">
        <f t="shared" si="0"/>
        <v>#DIV/0!</v>
      </c>
      <c r="G18" s="38"/>
      <c r="H18" s="38"/>
      <c r="I18" s="38"/>
      <c r="J18" s="41"/>
    </row>
    <row r="19" spans="1:10" s="6" customFormat="1" ht="18.75" customHeight="1">
      <c r="A19" s="38"/>
      <c r="B19" s="38"/>
      <c r="C19" s="38"/>
      <c r="D19" s="38"/>
      <c r="E19" s="40">
        <f>VLOOKUP(B19,'nuclide info (DO NOT ALTER)'!$A$3:$E$2404,4,FALSE)</f>
        <v>0</v>
      </c>
      <c r="F19" s="39" t="e">
        <f t="shared" si="0"/>
        <v>#DIV/0!</v>
      </c>
      <c r="G19" s="38"/>
      <c r="H19" s="38"/>
      <c r="I19" s="38"/>
      <c r="J19" s="41"/>
    </row>
    <row r="20" spans="1:10" s="6" customFormat="1" ht="18.75" customHeight="1">
      <c r="A20" s="38"/>
      <c r="B20" s="38"/>
      <c r="C20" s="38"/>
      <c r="D20" s="38"/>
      <c r="E20" s="40">
        <f>VLOOKUP(B20,'nuclide info (DO NOT ALTER)'!$A$3:$E$2404,4,FALSE)</f>
        <v>0</v>
      </c>
      <c r="F20" s="39" t="e">
        <f t="shared" si="0"/>
        <v>#DIV/0!</v>
      </c>
      <c r="G20" s="38"/>
      <c r="H20" s="38"/>
      <c r="I20" s="38"/>
      <c r="J20" s="41"/>
    </row>
    <row r="21" spans="1:10" s="6" customFormat="1" ht="18.75" customHeight="1">
      <c r="A21" s="38"/>
      <c r="B21" s="38"/>
      <c r="C21" s="38"/>
      <c r="D21" s="38"/>
      <c r="E21" s="40">
        <f>VLOOKUP(B21,'nuclide info (DO NOT ALTER)'!$A$3:$E$2404,4,FALSE)</f>
        <v>0</v>
      </c>
      <c r="F21" s="39" t="e">
        <f t="shared" si="0"/>
        <v>#DIV/0!</v>
      </c>
      <c r="G21" s="38"/>
      <c r="H21" s="38"/>
      <c r="I21" s="38"/>
      <c r="J21" s="41"/>
    </row>
    <row r="22" spans="1:10" s="6" customFormat="1" ht="18.75" customHeight="1">
      <c r="A22" s="38"/>
      <c r="B22" s="38"/>
      <c r="C22" s="38"/>
      <c r="D22" s="38"/>
      <c r="E22" s="40">
        <f>VLOOKUP(B22,'nuclide info (DO NOT ALTER)'!$A$3:$E$2404,4,FALSE)</f>
        <v>0</v>
      </c>
      <c r="F22" s="39" t="e">
        <f t="shared" si="0"/>
        <v>#DIV/0!</v>
      </c>
      <c r="G22" s="38"/>
      <c r="H22" s="38"/>
      <c r="I22" s="38"/>
      <c r="J22" s="41"/>
    </row>
    <row r="23" spans="1:10" s="6" customFormat="1" ht="18.75" customHeight="1">
      <c r="A23" s="38"/>
      <c r="B23" s="38"/>
      <c r="C23" s="38"/>
      <c r="D23" s="38"/>
      <c r="E23" s="40">
        <f>VLOOKUP(B23,'nuclide info (DO NOT ALTER)'!$A$3:$E$2404,4,FALSE)</f>
        <v>0</v>
      </c>
      <c r="F23" s="39" t="e">
        <f t="shared" si="0"/>
        <v>#DIV/0!</v>
      </c>
      <c r="G23" s="38"/>
      <c r="H23" s="38"/>
      <c r="I23" s="38"/>
      <c r="J23" s="41"/>
    </row>
    <row r="24" spans="1:10" s="6" customFormat="1" ht="18.75" customHeight="1">
      <c r="A24" s="38"/>
      <c r="B24" s="38"/>
      <c r="C24" s="38"/>
      <c r="D24" s="38"/>
      <c r="E24" s="40">
        <f>VLOOKUP(B24,'nuclide info (DO NOT ALTER)'!$A$3:$E$2404,4,FALSE)</f>
        <v>0</v>
      </c>
      <c r="F24" s="39" t="e">
        <f t="shared" si="0"/>
        <v>#DIV/0!</v>
      </c>
      <c r="G24" s="38"/>
      <c r="H24" s="38"/>
      <c r="I24" s="38"/>
      <c r="J24" s="41"/>
    </row>
    <row r="25" spans="1:10" s="6" customFormat="1" ht="18.75" customHeight="1">
      <c r="A25" s="38"/>
      <c r="B25" s="38"/>
      <c r="C25" s="38"/>
      <c r="D25" s="38"/>
      <c r="E25" s="40">
        <f>VLOOKUP(B25,'nuclide info (DO NOT ALTER)'!$A$3:$E$2404,4,FALSE)</f>
        <v>0</v>
      </c>
      <c r="F25" s="39" t="e">
        <f t="shared" si="0"/>
        <v>#DIV/0!</v>
      </c>
      <c r="G25" s="38"/>
      <c r="H25" s="38"/>
      <c r="I25" s="38"/>
      <c r="J25" s="41"/>
    </row>
    <row r="26" spans="1:10" s="6" customFormat="1" ht="18.75" customHeight="1">
      <c r="A26" s="38"/>
      <c r="B26" s="38"/>
      <c r="C26" s="38"/>
      <c r="D26" s="38"/>
      <c r="E26" s="40">
        <f>VLOOKUP(B26,'nuclide info (DO NOT ALTER)'!$A$3:$E$2404,4,FALSE)</f>
        <v>0</v>
      </c>
      <c r="F26" s="39" t="e">
        <f t="shared" si="0"/>
        <v>#DIV/0!</v>
      </c>
      <c r="G26" s="38"/>
      <c r="H26" s="38"/>
      <c r="I26" s="38"/>
      <c r="J26" s="41"/>
    </row>
    <row r="27" spans="1:10" s="6" customFormat="1" ht="18.75" customHeight="1">
      <c r="A27" s="38"/>
      <c r="B27" s="38"/>
      <c r="C27" s="38"/>
      <c r="D27" s="38"/>
      <c r="E27" s="40">
        <f>VLOOKUP(B27,'nuclide info (DO NOT ALTER)'!$A$3:$E$2404,4,FALSE)</f>
        <v>0</v>
      </c>
      <c r="F27" s="39" t="e">
        <f t="shared" si="0"/>
        <v>#DIV/0!</v>
      </c>
      <c r="G27" s="38"/>
      <c r="H27" s="38"/>
      <c r="I27" s="38"/>
      <c r="J27" s="41"/>
    </row>
    <row r="28" spans="1:10" ht="24" customHeight="1" thickBot="1">
      <c r="A28" s="47" t="s">
        <v>12</v>
      </c>
      <c r="B28" s="47"/>
      <c r="C28" s="10">
        <f>SUM(C4:C27)</f>
        <v>0</v>
      </c>
      <c r="D28" s="11"/>
      <c r="E28" s="32"/>
      <c r="F28" s="11"/>
      <c r="G28" s="11"/>
      <c r="H28" s="11"/>
      <c r="I28" s="11"/>
      <c r="J28" s="11"/>
    </row>
    <row r="29" ht="12.75">
      <c r="J29" s="11"/>
    </row>
    <row r="30" ht="12.75">
      <c r="J30" s="11"/>
    </row>
  </sheetData>
  <sheetProtection/>
  <mergeCells count="1">
    <mergeCell ref="A28:B28"/>
  </mergeCells>
  <conditionalFormatting sqref="F1:F65536">
    <cfRule type="containsErrors" priority="2" dxfId="0" stopIfTrue="1">
      <formula>ISERROR(F1)</formula>
    </cfRule>
  </conditionalFormatting>
  <conditionalFormatting sqref="E1:E65536">
    <cfRule type="cellIs" priority="1" dxfId="0" operator="equal" stopIfTrue="1">
      <formula>0</formula>
    </cfRule>
  </conditionalFormatting>
  <printOptions/>
  <pageMargins left="0.4" right="0.25" top="0.75" bottom="0.75" header="0.3" footer="0.3"/>
  <pageSetup horizontalDpi="600" verticalDpi="600" orientation="landscape" r:id="rId1"/>
  <headerFooter>
    <oddHeader>&amp;C&amp;"Times New Roman,Bold Italic"&amp;22&amp;K04-017Waste Inventory</oddHeader>
    <oddFooter>&amp;L&amp;"Times New Roman,Bold Italic"&amp;12&amp;K04-009&amp;D&amp;C&amp;14NOTE: Seperate metals, sharps, glass  and segregate by short and long lived&amp;R&amp;"Times New Roman,Bold Italic"&amp;9&amp;K04-009Page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6384" width="8.8515625" style="48" customWidth="1"/>
  </cols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pane ySplit="2" topLeftCell="A114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9.140625" style="31" customWidth="1"/>
    <col min="2" max="2" width="12.00390625" style="31" customWidth="1"/>
    <col min="3" max="3" width="12.140625" style="31" customWidth="1"/>
    <col min="4" max="4" width="12.7109375" style="31" customWidth="1"/>
    <col min="5" max="5" width="11.00390625" style="31" customWidth="1"/>
  </cols>
  <sheetData>
    <row r="1" spans="1:5" ht="13.5" thickBot="1">
      <c r="A1" s="12">
        <v>1</v>
      </c>
      <c r="B1" s="13">
        <v>2</v>
      </c>
      <c r="C1" s="13">
        <v>3</v>
      </c>
      <c r="D1" s="13">
        <v>4</v>
      </c>
      <c r="E1" s="13">
        <v>5</v>
      </c>
    </row>
    <row r="2" spans="1:5" ht="26.25">
      <c r="A2" s="14" t="s">
        <v>0</v>
      </c>
      <c r="B2" s="15" t="s">
        <v>14</v>
      </c>
      <c r="C2" s="15" t="s">
        <v>15</v>
      </c>
      <c r="D2" s="16" t="s">
        <v>16</v>
      </c>
      <c r="E2" s="17" t="s">
        <v>17</v>
      </c>
    </row>
    <row r="3" spans="1:5" ht="14.25">
      <c r="A3" s="18" t="s">
        <v>4</v>
      </c>
      <c r="B3" s="3">
        <v>12.28</v>
      </c>
      <c r="C3" s="3" t="s">
        <v>18</v>
      </c>
      <c r="D3" s="1">
        <f aca="true" t="shared" si="0" ref="D3:D66">IF(C3="years",B3*365.25,IF(C3="minutes",B3/864,B3))</f>
        <v>4485.2699999999995</v>
      </c>
      <c r="E3" s="7">
        <f>LN(2)/D3</f>
        <v>0.00015453856302072012</v>
      </c>
    </row>
    <row r="4" spans="1:5" ht="14.25">
      <c r="A4" s="18" t="s">
        <v>19</v>
      </c>
      <c r="B4" s="3">
        <v>53.4</v>
      </c>
      <c r="C4" s="3" t="s">
        <v>20</v>
      </c>
      <c r="D4" s="1">
        <f t="shared" si="0"/>
        <v>53.4</v>
      </c>
      <c r="E4" s="7">
        <f aca="true" t="shared" si="1" ref="E4:E98">LN(2)/D4</f>
        <v>0.012980284280148788</v>
      </c>
    </row>
    <row r="5" spans="1:5" ht="14.25">
      <c r="A5" s="19" t="s">
        <v>21</v>
      </c>
      <c r="B5" s="3">
        <v>20.48</v>
      </c>
      <c r="C5" s="3" t="s">
        <v>22</v>
      </c>
      <c r="D5" s="1">
        <f t="shared" si="0"/>
        <v>0.023703703703703703</v>
      </c>
      <c r="E5" s="7">
        <f t="shared" si="1"/>
        <v>29.242146679872693</v>
      </c>
    </row>
    <row r="6" spans="1:5" ht="14.25">
      <c r="A6" s="19" t="s">
        <v>23</v>
      </c>
      <c r="B6" s="3">
        <v>5600</v>
      </c>
      <c r="C6" s="3" t="s">
        <v>18</v>
      </c>
      <c r="D6" s="1">
        <f t="shared" si="0"/>
        <v>2045400</v>
      </c>
      <c r="E6" s="7">
        <f t="shared" si="1"/>
        <v>3.388809917668648E-07</v>
      </c>
    </row>
    <row r="7" spans="1:5" ht="14.25">
      <c r="A7" s="19" t="s">
        <v>24</v>
      </c>
      <c r="B7" s="3">
        <v>9.97</v>
      </c>
      <c r="C7" s="3" t="s">
        <v>22</v>
      </c>
      <c r="D7" s="1">
        <f t="shared" si="0"/>
        <v>0.011539351851851853</v>
      </c>
      <c r="E7" s="7">
        <f t="shared" si="1"/>
        <v>60.06812076266727</v>
      </c>
    </row>
    <row r="8" spans="1:5" ht="14.25">
      <c r="A8" s="19" t="s">
        <v>25</v>
      </c>
      <c r="B8" s="3">
        <v>2</v>
      </c>
      <c r="C8" s="3" t="s">
        <v>22</v>
      </c>
      <c r="D8" s="1">
        <f t="shared" si="0"/>
        <v>0.0023148148148148147</v>
      </c>
      <c r="E8" s="7">
        <f t="shared" si="1"/>
        <v>299.4395820018964</v>
      </c>
    </row>
    <row r="9" spans="1:5" ht="14.25">
      <c r="A9" s="19" t="s">
        <v>26</v>
      </c>
      <c r="B9" s="3">
        <v>109.74</v>
      </c>
      <c r="C9" s="3" t="s">
        <v>22</v>
      </c>
      <c r="D9" s="1">
        <f t="shared" si="0"/>
        <v>0.12701388888888887</v>
      </c>
      <c r="E9" s="7">
        <f t="shared" si="1"/>
        <v>5.457255002768296</v>
      </c>
    </row>
    <row r="10" spans="1:5" ht="14.25">
      <c r="A10" s="19" t="s">
        <v>27</v>
      </c>
      <c r="B10" s="3">
        <v>736.9</v>
      </c>
      <c r="C10" s="3" t="s">
        <v>28</v>
      </c>
      <c r="D10" s="1">
        <f t="shared" si="0"/>
        <v>736.9</v>
      </c>
      <c r="E10" s="7">
        <f t="shared" si="1"/>
        <v>0.0009406258387297399</v>
      </c>
    </row>
    <row r="11" spans="1:5" ht="14.25">
      <c r="A11" s="19" t="s">
        <v>29</v>
      </c>
      <c r="B11" s="3">
        <v>0.625</v>
      </c>
      <c r="C11" s="3" t="s">
        <v>28</v>
      </c>
      <c r="D11" s="1">
        <f t="shared" si="0"/>
        <v>0.625</v>
      </c>
      <c r="E11" s="7">
        <f t="shared" si="1"/>
        <v>1.1090354888959124</v>
      </c>
    </row>
    <row r="12" spans="1:5" ht="14.25">
      <c r="A12" s="19" t="s">
        <v>30</v>
      </c>
      <c r="B12" s="3">
        <v>14.29</v>
      </c>
      <c r="C12" s="3" t="s">
        <v>20</v>
      </c>
      <c r="D12" s="1">
        <f t="shared" si="0"/>
        <v>14.29</v>
      </c>
      <c r="E12" s="7">
        <f t="shared" si="1"/>
        <v>0.048505750913921994</v>
      </c>
    </row>
    <row r="13" spans="1:5" ht="14.25">
      <c r="A13" s="19" t="s">
        <v>31</v>
      </c>
      <c r="B13" s="3">
        <v>25.4</v>
      </c>
      <c r="C13" s="3" t="s">
        <v>20</v>
      </c>
      <c r="D13" s="1">
        <f t="shared" si="0"/>
        <v>25.4</v>
      </c>
      <c r="E13" s="7">
        <f t="shared" si="1"/>
        <v>0.027289259077163203</v>
      </c>
    </row>
    <row r="14" spans="1:5" ht="14.25">
      <c r="A14" s="19" t="s">
        <v>32</v>
      </c>
      <c r="B14" s="3">
        <v>87.44</v>
      </c>
      <c r="C14" s="3" t="s">
        <v>20</v>
      </c>
      <c r="D14" s="1">
        <f t="shared" si="0"/>
        <v>87.44</v>
      </c>
      <c r="E14" s="7">
        <f t="shared" si="1"/>
        <v>0.007927117801463235</v>
      </c>
    </row>
    <row r="15" spans="1:5" ht="14.25">
      <c r="A15" s="19" t="s">
        <v>33</v>
      </c>
      <c r="B15" s="20">
        <v>301000</v>
      </c>
      <c r="C15" s="3" t="s">
        <v>18</v>
      </c>
      <c r="D15" s="1">
        <f t="shared" si="0"/>
        <v>109940250</v>
      </c>
      <c r="E15" s="7">
        <f t="shared" si="1"/>
        <v>6.304762637523066E-09</v>
      </c>
    </row>
    <row r="16" spans="1:5" ht="14.25">
      <c r="A16" s="19" t="s">
        <v>34</v>
      </c>
      <c r="B16" s="20">
        <v>0.515</v>
      </c>
      <c r="C16" s="3" t="s">
        <v>28</v>
      </c>
      <c r="D16" s="1">
        <f t="shared" si="0"/>
        <v>0.515</v>
      </c>
      <c r="E16" s="7">
        <f t="shared" si="1"/>
        <v>1.3459168554562044</v>
      </c>
    </row>
    <row r="17" spans="1:5" ht="14.25">
      <c r="A17" s="19" t="s">
        <v>35</v>
      </c>
      <c r="B17" s="3">
        <v>162.7</v>
      </c>
      <c r="C17" s="3" t="s">
        <v>20</v>
      </c>
      <c r="D17" s="1">
        <f t="shared" si="0"/>
        <v>162.7</v>
      </c>
      <c r="E17" s="7">
        <f t="shared" si="1"/>
        <v>0.004260277692439738</v>
      </c>
    </row>
    <row r="18" spans="1:5" ht="14.25">
      <c r="A18" s="19" t="s">
        <v>36</v>
      </c>
      <c r="B18" s="3">
        <v>83.83</v>
      </c>
      <c r="C18" s="3" t="s">
        <v>20</v>
      </c>
      <c r="D18" s="1">
        <f t="shared" si="0"/>
        <v>83.83</v>
      </c>
      <c r="E18" s="7">
        <f t="shared" si="1"/>
        <v>0.008268485990217646</v>
      </c>
    </row>
    <row r="19" spans="1:5" ht="14.25">
      <c r="A19" s="19" t="s">
        <v>37</v>
      </c>
      <c r="B19" s="3">
        <v>0.0293</v>
      </c>
      <c r="C19" s="3" t="s">
        <v>28</v>
      </c>
      <c r="D19" s="1">
        <f t="shared" si="0"/>
        <v>0.0293</v>
      </c>
      <c r="E19" s="7">
        <f t="shared" si="1"/>
        <v>23.65690036040769</v>
      </c>
    </row>
    <row r="20" spans="1:5" ht="14.25">
      <c r="A20" s="19" t="s">
        <v>38</v>
      </c>
      <c r="B20" s="3">
        <v>27.7</v>
      </c>
      <c r="C20" s="3" t="s">
        <v>20</v>
      </c>
      <c r="D20" s="1">
        <f t="shared" si="0"/>
        <v>27.7</v>
      </c>
      <c r="E20" s="7">
        <f t="shared" si="1"/>
        <v>0.0250233639191316</v>
      </c>
    </row>
    <row r="21" spans="1:5" ht="14.25">
      <c r="A21" s="19" t="s">
        <v>39</v>
      </c>
      <c r="B21" s="3">
        <v>312.7</v>
      </c>
      <c r="C21" s="3" t="s">
        <v>20</v>
      </c>
      <c r="D21" s="1">
        <f t="shared" si="0"/>
        <v>312.7</v>
      </c>
      <c r="E21" s="7">
        <f t="shared" si="1"/>
        <v>0.0022166523203068287</v>
      </c>
    </row>
    <row r="22" spans="1:5" ht="14.25">
      <c r="A22" s="19" t="s">
        <v>40</v>
      </c>
      <c r="B22" s="3">
        <v>2.7</v>
      </c>
      <c r="C22" s="3" t="s">
        <v>18</v>
      </c>
      <c r="D22" s="1">
        <f t="shared" si="0"/>
        <v>986.1750000000001</v>
      </c>
      <c r="E22" s="7">
        <f t="shared" si="1"/>
        <v>0.000702864279220164</v>
      </c>
    </row>
    <row r="23" spans="1:5" ht="14.25">
      <c r="A23" s="19" t="s">
        <v>41</v>
      </c>
      <c r="B23" s="3">
        <v>0.107438</v>
      </c>
      <c r="C23" s="3" t="s">
        <v>28</v>
      </c>
      <c r="D23" s="1">
        <f t="shared" si="0"/>
        <v>0.107438</v>
      </c>
      <c r="E23" s="7">
        <f t="shared" si="1"/>
        <v>6.451601673150517</v>
      </c>
    </row>
    <row r="24" spans="1:5" ht="14.25">
      <c r="A24" s="19" t="s">
        <v>42</v>
      </c>
      <c r="B24" s="3">
        <v>78.76</v>
      </c>
      <c r="C24" s="3" t="s">
        <v>20</v>
      </c>
      <c r="D24" s="1">
        <f t="shared" si="0"/>
        <v>78.76</v>
      </c>
      <c r="E24" s="7">
        <f t="shared" si="1"/>
        <v>0.008800751403757558</v>
      </c>
    </row>
    <row r="25" spans="1:5" ht="14.25">
      <c r="A25" s="19" t="s">
        <v>43</v>
      </c>
      <c r="B25" s="3">
        <v>271.79</v>
      </c>
      <c r="C25" s="3" t="s">
        <v>20</v>
      </c>
      <c r="D25" s="1">
        <f t="shared" si="0"/>
        <v>271.79</v>
      </c>
      <c r="E25" s="7">
        <f t="shared" si="1"/>
        <v>0.002550304207512952</v>
      </c>
    </row>
    <row r="26" spans="1:5" ht="14.25">
      <c r="A26" s="19" t="s">
        <v>44</v>
      </c>
      <c r="B26" s="3">
        <v>44.6</v>
      </c>
      <c r="C26" s="3" t="s">
        <v>20</v>
      </c>
      <c r="D26" s="1">
        <f t="shared" si="0"/>
        <v>44.6</v>
      </c>
      <c r="E26" s="7">
        <f t="shared" si="1"/>
        <v>0.015541416604483077</v>
      </c>
    </row>
    <row r="27" spans="1:5" ht="14.25">
      <c r="A27" s="19" t="s">
        <v>45</v>
      </c>
      <c r="B27" s="3">
        <v>5.27</v>
      </c>
      <c r="C27" s="3" t="s">
        <v>18</v>
      </c>
      <c r="D27" s="1">
        <f t="shared" si="0"/>
        <v>1924.8674999999998</v>
      </c>
      <c r="E27" s="7">
        <f t="shared" si="1"/>
        <v>0.000360101243623234</v>
      </c>
    </row>
    <row r="28" spans="1:5" ht="14.25">
      <c r="A28" s="19" t="s">
        <v>46</v>
      </c>
      <c r="B28" s="3">
        <v>100.1</v>
      </c>
      <c r="C28" s="3" t="s">
        <v>18</v>
      </c>
      <c r="D28" s="1">
        <f t="shared" si="0"/>
        <v>36561.525</v>
      </c>
      <c r="E28" s="7">
        <f t="shared" si="1"/>
        <v>1.8958377161782648E-05</v>
      </c>
    </row>
    <row r="29" spans="1:5" ht="14.25">
      <c r="A29" s="19" t="s">
        <v>47</v>
      </c>
      <c r="B29" s="3">
        <v>244.4</v>
      </c>
      <c r="C29" s="3" t="s">
        <v>20</v>
      </c>
      <c r="D29" s="1">
        <f t="shared" si="0"/>
        <v>244.4</v>
      </c>
      <c r="E29" s="7">
        <f t="shared" si="1"/>
        <v>0.0028361177600652425</v>
      </c>
    </row>
    <row r="30" spans="1:5" ht="14.25">
      <c r="A30" s="19" t="s">
        <v>48</v>
      </c>
      <c r="B30" s="3">
        <v>3.261</v>
      </c>
      <c r="C30" s="3" t="s">
        <v>20</v>
      </c>
      <c r="D30" s="1">
        <f t="shared" si="0"/>
        <v>3.261</v>
      </c>
      <c r="E30" s="7">
        <f t="shared" si="1"/>
        <v>0.21255663310639228</v>
      </c>
    </row>
    <row r="31" spans="1:5" ht="14.25">
      <c r="A31" s="19" t="s">
        <v>49</v>
      </c>
      <c r="B31" s="3">
        <v>288</v>
      </c>
      <c r="C31" s="3" t="s">
        <v>20</v>
      </c>
      <c r="D31" s="1">
        <f t="shared" si="0"/>
        <v>288</v>
      </c>
      <c r="E31" s="7">
        <f t="shared" si="1"/>
        <v>0.002406761043610921</v>
      </c>
    </row>
    <row r="32" spans="1:5" ht="14.25">
      <c r="A32" s="19" t="s">
        <v>50</v>
      </c>
      <c r="B32" s="3">
        <v>119.78</v>
      </c>
      <c r="C32" s="3" t="s">
        <v>28</v>
      </c>
      <c r="D32" s="1">
        <f t="shared" si="0"/>
        <v>119.78</v>
      </c>
      <c r="E32" s="7">
        <f t="shared" si="1"/>
        <v>0.00578683570345588</v>
      </c>
    </row>
    <row r="33" spans="1:5" ht="14.25">
      <c r="A33" s="19" t="s">
        <v>51</v>
      </c>
      <c r="B33" s="3">
        <v>25</v>
      </c>
      <c r="C33" s="3" t="s">
        <v>20</v>
      </c>
      <c r="D33" s="1">
        <f t="shared" si="0"/>
        <v>25</v>
      </c>
      <c r="E33" s="7">
        <f t="shared" si="1"/>
        <v>0.027725887222397813</v>
      </c>
    </row>
    <row r="34" spans="1:5" ht="14.25">
      <c r="A34" s="19" t="s">
        <v>52</v>
      </c>
      <c r="B34" s="3">
        <v>1.485</v>
      </c>
      <c r="C34" s="3" t="s">
        <v>28</v>
      </c>
      <c r="D34" s="1">
        <f t="shared" si="0"/>
        <v>1.485</v>
      </c>
      <c r="E34" s="7">
        <f t="shared" si="1"/>
        <v>0.46676577815484527</v>
      </c>
    </row>
    <row r="35" spans="1:5" ht="14.25">
      <c r="A35" s="19" t="s">
        <v>53</v>
      </c>
      <c r="B35" s="3">
        <v>1.2</v>
      </c>
      <c r="C35" s="3" t="s">
        <v>22</v>
      </c>
      <c r="D35" s="1">
        <f t="shared" si="0"/>
        <v>0.001388888888888889</v>
      </c>
      <c r="E35" s="7">
        <f t="shared" si="1"/>
        <v>499.0659700031606</v>
      </c>
    </row>
    <row r="36" spans="1:5" ht="14.25">
      <c r="A36" s="19" t="s">
        <v>54</v>
      </c>
      <c r="B36" s="3">
        <v>3925.94</v>
      </c>
      <c r="C36" s="3" t="s">
        <v>55</v>
      </c>
      <c r="D36" s="1">
        <f t="shared" si="0"/>
        <v>3925.94</v>
      </c>
      <c r="E36" s="7">
        <f t="shared" si="1"/>
        <v>0.0001765557243768232</v>
      </c>
    </row>
    <row r="37" spans="1:5" ht="14.25">
      <c r="A37" s="19" t="s">
        <v>56</v>
      </c>
      <c r="B37" s="3">
        <v>18.7</v>
      </c>
      <c r="C37" s="3" t="s">
        <v>20</v>
      </c>
      <c r="D37" s="1">
        <f t="shared" si="0"/>
        <v>18.7</v>
      </c>
      <c r="E37" s="7">
        <f t="shared" si="1"/>
        <v>0.03706669414759066</v>
      </c>
    </row>
    <row r="38" spans="1:5" ht="14.25">
      <c r="A38" s="19" t="s">
        <v>57</v>
      </c>
      <c r="B38" s="3">
        <v>106.6</v>
      </c>
      <c r="C38" s="3" t="s">
        <v>20</v>
      </c>
      <c r="D38" s="1">
        <f t="shared" si="0"/>
        <v>106.6</v>
      </c>
      <c r="E38" s="7">
        <f t="shared" si="1"/>
        <v>0.006502318766978849</v>
      </c>
    </row>
    <row r="39" spans="1:5" ht="14.25">
      <c r="A39" s="19" t="s">
        <v>58</v>
      </c>
      <c r="B39" s="3">
        <v>50.55</v>
      </c>
      <c r="C39" s="3" t="s">
        <v>20</v>
      </c>
      <c r="D39" s="1">
        <f t="shared" si="0"/>
        <v>50.55</v>
      </c>
      <c r="E39" s="7">
        <f t="shared" si="1"/>
        <v>0.013712110396833736</v>
      </c>
    </row>
    <row r="40" spans="1:5" ht="14.25">
      <c r="A40" s="19" t="s">
        <v>59</v>
      </c>
      <c r="B40" s="3">
        <v>28.6</v>
      </c>
      <c r="C40" s="3" t="s">
        <v>18</v>
      </c>
      <c r="D40" s="1">
        <f t="shared" si="0"/>
        <v>10446.15</v>
      </c>
      <c r="E40" s="7">
        <f t="shared" si="1"/>
        <v>6.635432006623927E-05</v>
      </c>
    </row>
    <row r="41" spans="1:5" ht="14.25">
      <c r="A41" s="19" t="s">
        <v>60</v>
      </c>
      <c r="B41" s="3">
        <v>2.67</v>
      </c>
      <c r="C41" s="3" t="s">
        <v>20</v>
      </c>
      <c r="D41" s="1">
        <f t="shared" si="0"/>
        <v>2.67</v>
      </c>
      <c r="E41" s="7">
        <f t="shared" si="1"/>
        <v>0.25960568560297576</v>
      </c>
    </row>
    <row r="42" spans="1:5" ht="14.25">
      <c r="A42" s="19" t="s">
        <v>61</v>
      </c>
      <c r="B42" s="3">
        <v>61</v>
      </c>
      <c r="C42" s="3" t="s">
        <v>20</v>
      </c>
      <c r="D42" s="1">
        <f t="shared" si="0"/>
        <v>61</v>
      </c>
      <c r="E42" s="7">
        <f t="shared" si="1"/>
        <v>0.011363068533769595</v>
      </c>
    </row>
    <row r="43" spans="1:5" ht="14.25">
      <c r="A43" s="19" t="s">
        <v>62</v>
      </c>
      <c r="B43" s="3">
        <v>64.02</v>
      </c>
      <c r="C43" s="3" t="s">
        <v>28</v>
      </c>
      <c r="D43" s="1">
        <f t="shared" si="0"/>
        <v>64.02</v>
      </c>
      <c r="E43" s="7">
        <f t="shared" si="1"/>
        <v>0.010827041245859814</v>
      </c>
    </row>
    <row r="44" spans="1:5" ht="14.25">
      <c r="A44" s="19" t="s">
        <v>63</v>
      </c>
      <c r="B44" s="3">
        <v>0.5007</v>
      </c>
      <c r="C44" s="3" t="s">
        <v>28</v>
      </c>
      <c r="D44" s="1">
        <f t="shared" si="0"/>
        <v>0.5007</v>
      </c>
      <c r="E44" s="7">
        <f t="shared" si="1"/>
        <v>1.384356262352597</v>
      </c>
    </row>
    <row r="45" spans="1:5" ht="14.25">
      <c r="A45" s="19" t="s">
        <v>64</v>
      </c>
      <c r="B45" s="3">
        <v>2.75</v>
      </c>
      <c r="C45" s="3" t="s">
        <v>20</v>
      </c>
      <c r="D45" s="1">
        <f t="shared" si="0"/>
        <v>2.75</v>
      </c>
      <c r="E45" s="7">
        <f t="shared" si="1"/>
        <v>0.2520535202036165</v>
      </c>
    </row>
    <row r="46" spans="1:5" ht="14.25">
      <c r="A46" s="19" t="s">
        <v>65</v>
      </c>
      <c r="B46" s="3">
        <v>0.251</v>
      </c>
      <c r="C46" s="3" t="s">
        <v>20</v>
      </c>
      <c r="D46" s="1">
        <f t="shared" si="0"/>
        <v>0.251</v>
      </c>
      <c r="E46" s="7">
        <f t="shared" si="1"/>
        <v>2.7615425520316546</v>
      </c>
    </row>
    <row r="47" spans="1:5" ht="14.25">
      <c r="A47" s="19" t="s">
        <v>66</v>
      </c>
      <c r="B47" s="20">
        <v>213000</v>
      </c>
      <c r="C47" s="3" t="s">
        <v>18</v>
      </c>
      <c r="D47" s="1">
        <f t="shared" si="0"/>
        <v>77798250</v>
      </c>
      <c r="E47" s="7">
        <f t="shared" si="1"/>
        <v>8.90954720138236E-09</v>
      </c>
    </row>
    <row r="48" spans="1:5" ht="14.25">
      <c r="A48" s="19" t="s">
        <v>67</v>
      </c>
      <c r="B48" s="3">
        <v>39.35</v>
      </c>
      <c r="C48" s="3" t="s">
        <v>20</v>
      </c>
      <c r="D48" s="1">
        <f t="shared" si="0"/>
        <v>39.35</v>
      </c>
      <c r="E48" s="7">
        <f t="shared" si="1"/>
        <v>0.017614921996440793</v>
      </c>
    </row>
    <row r="49" spans="1:5" ht="14.25">
      <c r="A49" s="19" t="s">
        <v>68</v>
      </c>
      <c r="B49" s="3">
        <v>16.96</v>
      </c>
      <c r="C49" s="3" t="s">
        <v>20</v>
      </c>
      <c r="D49" s="1">
        <f t="shared" si="0"/>
        <v>16.96</v>
      </c>
      <c r="E49" s="7">
        <f t="shared" si="1"/>
        <v>0.04086952715565715</v>
      </c>
    </row>
    <row r="50" spans="1:5" ht="14.25">
      <c r="A50" s="19" t="s">
        <v>69</v>
      </c>
      <c r="B50" s="3">
        <v>373.59</v>
      </c>
      <c r="C50" s="3" t="s">
        <v>28</v>
      </c>
      <c r="D50" s="1">
        <f t="shared" si="0"/>
        <v>373.59</v>
      </c>
      <c r="E50" s="7">
        <f t="shared" si="1"/>
        <v>0.0018553686676836781</v>
      </c>
    </row>
    <row r="51" spans="1:5" ht="14.25">
      <c r="A51" s="19" t="s">
        <v>70</v>
      </c>
      <c r="B51" s="3">
        <v>462.6</v>
      </c>
      <c r="C51" s="3" t="s">
        <v>20</v>
      </c>
      <c r="D51" s="1">
        <f t="shared" si="0"/>
        <v>462.6</v>
      </c>
      <c r="E51" s="7">
        <f t="shared" si="1"/>
        <v>0.001498372634154659</v>
      </c>
    </row>
    <row r="52" spans="1:5" ht="14.25">
      <c r="A52" s="19" t="s">
        <v>71</v>
      </c>
      <c r="B52" s="3">
        <v>249.79</v>
      </c>
      <c r="C52" s="3" t="s">
        <v>28</v>
      </c>
      <c r="D52" s="1">
        <f t="shared" si="0"/>
        <v>249.79</v>
      </c>
      <c r="E52" s="7">
        <f t="shared" si="1"/>
        <v>0.002774919654749771</v>
      </c>
    </row>
    <row r="53" spans="1:5" ht="14.25">
      <c r="A53" s="19" t="s">
        <v>72</v>
      </c>
      <c r="B53" s="3">
        <v>2.83</v>
      </c>
      <c r="C53" s="3" t="s">
        <v>20</v>
      </c>
      <c r="D53" s="1">
        <f t="shared" si="0"/>
        <v>2.83</v>
      </c>
      <c r="E53" s="7">
        <f t="shared" si="1"/>
        <v>0.24492833235333755</v>
      </c>
    </row>
    <row r="54" spans="1:5" ht="14.25">
      <c r="A54" s="19" t="s">
        <v>73</v>
      </c>
      <c r="B54" s="3">
        <v>115.1</v>
      </c>
      <c r="C54" s="3" t="s">
        <v>20</v>
      </c>
      <c r="D54" s="1">
        <f t="shared" si="0"/>
        <v>115.1</v>
      </c>
      <c r="E54" s="7">
        <f t="shared" si="1"/>
        <v>0.0060221301525625135</v>
      </c>
    </row>
    <row r="55" spans="1:5" ht="14.25">
      <c r="A55" s="19" t="s">
        <v>74</v>
      </c>
      <c r="B55" s="3">
        <v>0.0376</v>
      </c>
      <c r="C55" s="3" t="s">
        <v>28</v>
      </c>
      <c r="D55" s="1">
        <f t="shared" si="0"/>
        <v>0.0376</v>
      </c>
      <c r="E55" s="7">
        <f t="shared" si="1"/>
        <v>18.434765440424076</v>
      </c>
    </row>
    <row r="56" spans="1:5" ht="14.25">
      <c r="A56" s="19" t="s">
        <v>75</v>
      </c>
      <c r="B56" s="3">
        <v>293.1</v>
      </c>
      <c r="C56" s="3" t="s">
        <v>28</v>
      </c>
      <c r="D56" s="1">
        <f t="shared" si="0"/>
        <v>293.1</v>
      </c>
      <c r="E56" s="7">
        <f t="shared" si="1"/>
        <v>0.0023648829087681515</v>
      </c>
    </row>
    <row r="57" spans="1:5" ht="14.25">
      <c r="A57" s="19" t="s">
        <v>76</v>
      </c>
      <c r="B57" s="3">
        <v>2.724</v>
      </c>
      <c r="C57" s="3" t="s">
        <v>28</v>
      </c>
      <c r="D57" s="1">
        <f t="shared" si="0"/>
        <v>2.724</v>
      </c>
      <c r="E57" s="7">
        <f t="shared" si="1"/>
        <v>0.25445931738617666</v>
      </c>
    </row>
    <row r="58" spans="1:5" ht="14.25">
      <c r="A58" s="19" t="s">
        <v>77</v>
      </c>
      <c r="B58" s="3">
        <v>0.547</v>
      </c>
      <c r="C58" s="3" t="s">
        <v>20</v>
      </c>
      <c r="D58" s="1">
        <f t="shared" si="0"/>
        <v>0.547</v>
      </c>
      <c r="E58" s="7">
        <f t="shared" si="1"/>
        <v>1.2671794891406678</v>
      </c>
    </row>
    <row r="59" spans="1:5" ht="14.25">
      <c r="A59" s="19" t="s">
        <v>78</v>
      </c>
      <c r="B59" s="3">
        <v>60.2</v>
      </c>
      <c r="C59" s="3" t="s">
        <v>28</v>
      </c>
      <c r="D59" s="1">
        <f t="shared" si="0"/>
        <v>60.2</v>
      </c>
      <c r="E59" s="7">
        <f t="shared" si="1"/>
        <v>0.011514072766776498</v>
      </c>
    </row>
    <row r="60" spans="1:5" ht="14.25">
      <c r="A60" s="19" t="s">
        <v>79</v>
      </c>
      <c r="B60" s="3">
        <v>4.17</v>
      </c>
      <c r="C60" s="3" t="s">
        <v>28</v>
      </c>
      <c r="D60" s="1">
        <f t="shared" si="0"/>
        <v>4.17</v>
      </c>
      <c r="E60" s="7">
        <f t="shared" si="1"/>
        <v>0.16622234545802045</v>
      </c>
    </row>
    <row r="61" spans="1:5" ht="14.25">
      <c r="A61" s="19" t="s">
        <v>7</v>
      </c>
      <c r="B61" s="3">
        <v>60.14</v>
      </c>
      <c r="C61" s="3" t="s">
        <v>20</v>
      </c>
      <c r="D61" s="1">
        <f t="shared" si="0"/>
        <v>60.14</v>
      </c>
      <c r="E61" s="7">
        <f t="shared" si="1"/>
        <v>0.011525560035915285</v>
      </c>
    </row>
    <row r="62" spans="1:5" ht="14.25">
      <c r="A62" s="19" t="s">
        <v>80</v>
      </c>
      <c r="B62" s="20">
        <v>15700000</v>
      </c>
      <c r="C62" s="3" t="s">
        <v>18</v>
      </c>
      <c r="D62" s="1">
        <f t="shared" si="0"/>
        <v>5734425000</v>
      </c>
      <c r="E62" s="7">
        <f t="shared" si="1"/>
        <v>1.20874748655697E-10</v>
      </c>
    </row>
    <row r="63" spans="1:5" ht="14.25">
      <c r="A63" s="19" t="s">
        <v>81</v>
      </c>
      <c r="B63" s="3">
        <v>8.04</v>
      </c>
      <c r="C63" s="3" t="s">
        <v>20</v>
      </c>
      <c r="D63" s="1">
        <f t="shared" si="0"/>
        <v>8.04</v>
      </c>
      <c r="E63" s="7">
        <f t="shared" si="1"/>
        <v>0.08621233589054046</v>
      </c>
    </row>
    <row r="64" spans="1:5" ht="14.25">
      <c r="A64" s="19" t="s">
        <v>82</v>
      </c>
      <c r="B64" s="3">
        <v>5.245</v>
      </c>
      <c r="C64" s="3" t="s">
        <v>20</v>
      </c>
      <c r="D64" s="1">
        <f t="shared" si="0"/>
        <v>5.245</v>
      </c>
      <c r="E64" s="7">
        <f t="shared" si="1"/>
        <v>0.1321538952449848</v>
      </c>
    </row>
    <row r="65" spans="1:5" ht="14.25">
      <c r="A65" s="19" t="s">
        <v>83</v>
      </c>
      <c r="B65" s="3">
        <v>10.51</v>
      </c>
      <c r="C65" s="3" t="s">
        <v>18</v>
      </c>
      <c r="D65" s="1">
        <f t="shared" si="0"/>
        <v>3838.7775</v>
      </c>
      <c r="E65" s="7">
        <f t="shared" si="1"/>
        <v>0.0001805645626921449</v>
      </c>
    </row>
    <row r="66" spans="1:5" ht="14.25">
      <c r="A66" s="19" t="s">
        <v>84</v>
      </c>
      <c r="B66" s="3">
        <v>2.062</v>
      </c>
      <c r="C66" s="3" t="s">
        <v>18</v>
      </c>
      <c r="D66" s="1">
        <f t="shared" si="0"/>
        <v>753.1455</v>
      </c>
      <c r="E66" s="7">
        <f t="shared" si="1"/>
        <v>0.0009203363500942983</v>
      </c>
    </row>
    <row r="67" spans="1:5" ht="14.25">
      <c r="A67" s="19" t="s">
        <v>85</v>
      </c>
      <c r="B67" s="3">
        <v>30.17</v>
      </c>
      <c r="C67" s="3" t="s">
        <v>18</v>
      </c>
      <c r="D67" s="1">
        <f aca="true" t="shared" si="2" ref="D67:D98">IF(C67="years",B67*365.25,IF(C67="minutes",B67/864,B67))</f>
        <v>11019.5925</v>
      </c>
      <c r="E67" s="7">
        <f t="shared" si="1"/>
        <v>6.290134417946446E-05</v>
      </c>
    </row>
    <row r="68" spans="1:5" ht="14.25">
      <c r="A68" s="19" t="s">
        <v>86</v>
      </c>
      <c r="B68" s="3">
        <v>1.681</v>
      </c>
      <c r="C68" s="3" t="s">
        <v>28</v>
      </c>
      <c r="D68" s="1">
        <f t="shared" si="2"/>
        <v>1.681</v>
      </c>
      <c r="E68" s="7">
        <f t="shared" si="1"/>
        <v>0.4123421657108538</v>
      </c>
    </row>
    <row r="69" spans="1:5" ht="14.25">
      <c r="A69" s="19" t="s">
        <v>87</v>
      </c>
      <c r="B69" s="3">
        <v>32.5</v>
      </c>
      <c r="C69" s="3" t="s">
        <v>20</v>
      </c>
      <c r="D69" s="1">
        <f t="shared" si="2"/>
        <v>32.5</v>
      </c>
      <c r="E69" s="7">
        <f t="shared" si="1"/>
        <v>0.021327605555690625</v>
      </c>
    </row>
    <row r="70" spans="1:5" ht="14.25">
      <c r="A70" s="19" t="s">
        <v>88</v>
      </c>
      <c r="B70" s="3">
        <v>2.6234</v>
      </c>
      <c r="C70" s="3" t="s">
        <v>18</v>
      </c>
      <c r="D70" s="1">
        <f t="shared" si="2"/>
        <v>958.19685</v>
      </c>
      <c r="E70" s="7">
        <f t="shared" si="1"/>
        <v>0.0007233870373921029</v>
      </c>
    </row>
    <row r="71" spans="1:5" ht="14.25">
      <c r="A71" s="19" t="s">
        <v>89</v>
      </c>
      <c r="B71" s="3">
        <v>74.6</v>
      </c>
      <c r="C71" s="3" t="s">
        <v>18</v>
      </c>
      <c r="D71" s="1">
        <f t="shared" si="2"/>
        <v>27247.649999999998</v>
      </c>
      <c r="E71" s="7">
        <f t="shared" si="1"/>
        <v>2.5438787585716394E-05</v>
      </c>
    </row>
    <row r="72" spans="1:5" ht="14.25">
      <c r="A72" s="19" t="s">
        <v>90</v>
      </c>
      <c r="B72" s="3">
        <v>13.6</v>
      </c>
      <c r="C72" s="3" t="s">
        <v>18</v>
      </c>
      <c r="D72" s="1">
        <f t="shared" si="2"/>
        <v>4967.4</v>
      </c>
      <c r="E72" s="7">
        <f t="shared" si="1"/>
        <v>0.00013953923190400316</v>
      </c>
    </row>
    <row r="73" spans="1:5" ht="14.25">
      <c r="A73" s="19" t="s">
        <v>91</v>
      </c>
      <c r="B73" s="3">
        <v>1.946</v>
      </c>
      <c r="C73" s="3" t="s">
        <v>20</v>
      </c>
      <c r="D73" s="1">
        <f t="shared" si="2"/>
        <v>1.946</v>
      </c>
      <c r="E73" s="7">
        <f t="shared" si="1"/>
        <v>0.35619074026718667</v>
      </c>
    </row>
    <row r="74" spans="1:5" ht="14.25">
      <c r="A74" s="19" t="s">
        <v>92</v>
      </c>
      <c r="B74" s="3">
        <v>8.8</v>
      </c>
      <c r="C74" s="3" t="s">
        <v>18</v>
      </c>
      <c r="D74" s="1">
        <f t="shared" si="2"/>
        <v>3214.2000000000003</v>
      </c>
      <c r="E74" s="7">
        <f t="shared" si="1"/>
        <v>0.0002156515402152776</v>
      </c>
    </row>
    <row r="75" spans="1:5" ht="14.25">
      <c r="A75" s="19" t="s">
        <v>93</v>
      </c>
      <c r="B75" s="3">
        <v>241.6</v>
      </c>
      <c r="C75" s="3" t="s">
        <v>20</v>
      </c>
      <c r="D75" s="1">
        <f t="shared" si="2"/>
        <v>241.6</v>
      </c>
      <c r="E75" s="7">
        <f t="shared" si="1"/>
        <v>0.002868986674503085</v>
      </c>
    </row>
    <row r="76" spans="1:5" ht="14.25">
      <c r="A76" s="19" t="s">
        <v>94</v>
      </c>
      <c r="B76" s="3">
        <v>32.026</v>
      </c>
      <c r="C76" s="3" t="s">
        <v>28</v>
      </c>
      <c r="D76" s="1">
        <f t="shared" si="2"/>
        <v>32.026</v>
      </c>
      <c r="E76" s="7">
        <f t="shared" si="1"/>
        <v>0.02164326424030304</v>
      </c>
    </row>
    <row r="77" spans="1:5" ht="14.25">
      <c r="A77" s="19" t="s">
        <v>95</v>
      </c>
      <c r="B77" s="3">
        <v>6.734</v>
      </c>
      <c r="C77" s="3" t="s">
        <v>28</v>
      </c>
      <c r="D77" s="1">
        <f t="shared" si="2"/>
        <v>6.734</v>
      </c>
      <c r="E77" s="7">
        <f t="shared" si="1"/>
        <v>0.10293245924561112</v>
      </c>
    </row>
    <row r="78" spans="1:5" ht="14.25">
      <c r="A78" s="19" t="s">
        <v>96</v>
      </c>
      <c r="B78" s="3">
        <v>114.43</v>
      </c>
      <c r="C78" s="3" t="s">
        <v>28</v>
      </c>
      <c r="D78" s="1">
        <f t="shared" si="2"/>
        <v>114.43</v>
      </c>
      <c r="E78" s="7">
        <f t="shared" si="1"/>
        <v>0.006057390374551649</v>
      </c>
    </row>
    <row r="79" spans="1:5" ht="14.25">
      <c r="A79" s="19" t="s">
        <v>97</v>
      </c>
      <c r="B79" s="3">
        <v>0.988333333</v>
      </c>
      <c r="C79" s="3" t="s">
        <v>28</v>
      </c>
      <c r="D79" s="1">
        <f t="shared" si="2"/>
        <v>0.988333333</v>
      </c>
      <c r="E79" s="7">
        <f t="shared" si="1"/>
        <v>0.7013293566209663</v>
      </c>
    </row>
    <row r="80" spans="1:5" ht="14.25">
      <c r="A80" s="19" t="s">
        <v>98</v>
      </c>
      <c r="B80" s="3">
        <v>74.02</v>
      </c>
      <c r="C80" s="3" t="s">
        <v>20</v>
      </c>
      <c r="D80" s="1">
        <f t="shared" si="2"/>
        <v>74.02</v>
      </c>
      <c r="E80" s="7">
        <f t="shared" si="1"/>
        <v>0.00936432289327135</v>
      </c>
    </row>
    <row r="81" spans="1:5" ht="14.25">
      <c r="A81" s="19" t="s">
        <v>99</v>
      </c>
      <c r="B81" s="3">
        <v>0.991666667</v>
      </c>
      <c r="C81" s="3" t="s">
        <v>28</v>
      </c>
      <c r="D81" s="1">
        <f t="shared" si="2"/>
        <v>0.991666667</v>
      </c>
      <c r="E81" s="7">
        <f t="shared" si="1"/>
        <v>0.6989719465481896</v>
      </c>
    </row>
    <row r="82" spans="1:5" ht="14.25">
      <c r="A82" s="19" t="s">
        <v>100</v>
      </c>
      <c r="B82" s="3">
        <v>2.7</v>
      </c>
      <c r="C82" s="3" t="s">
        <v>28</v>
      </c>
      <c r="D82" s="1">
        <f t="shared" si="2"/>
        <v>2.7</v>
      </c>
      <c r="E82" s="7">
        <f t="shared" si="1"/>
        <v>0.2567211779851649</v>
      </c>
    </row>
    <row r="83" spans="1:5" ht="14.25">
      <c r="A83" s="19" t="s">
        <v>101</v>
      </c>
      <c r="B83" s="3">
        <v>3.044</v>
      </c>
      <c r="C83" s="3" t="s">
        <v>20</v>
      </c>
      <c r="D83" s="1">
        <f t="shared" si="2"/>
        <v>3.044</v>
      </c>
      <c r="E83" s="7">
        <f t="shared" si="1"/>
        <v>0.22770932344282038</v>
      </c>
    </row>
    <row r="84" spans="1:5" ht="14.25">
      <c r="A84" s="19" t="s">
        <v>102</v>
      </c>
      <c r="B84" s="3">
        <v>46.61</v>
      </c>
      <c r="C84" s="3" t="s">
        <v>28</v>
      </c>
      <c r="D84" s="1">
        <f t="shared" si="2"/>
        <v>46.61</v>
      </c>
      <c r="E84" s="7">
        <f t="shared" si="1"/>
        <v>0.014871211769147078</v>
      </c>
    </row>
    <row r="85" spans="1:5" ht="14.25">
      <c r="A85" s="19" t="s">
        <v>103</v>
      </c>
      <c r="B85" s="3">
        <v>3.78</v>
      </c>
      <c r="C85" s="3" t="s">
        <v>18</v>
      </c>
      <c r="D85" s="1">
        <f t="shared" si="2"/>
        <v>1380.645</v>
      </c>
      <c r="E85" s="7">
        <f t="shared" si="1"/>
        <v>0.0005020459137286886</v>
      </c>
    </row>
    <row r="86" spans="1:5" ht="14.25">
      <c r="A86" s="19" t="s">
        <v>104</v>
      </c>
      <c r="B86" s="3">
        <v>33.4</v>
      </c>
      <c r="C86" s="3" t="s">
        <v>18</v>
      </c>
      <c r="D86" s="1">
        <f t="shared" si="2"/>
        <v>12199.35</v>
      </c>
      <c r="E86" s="7">
        <f t="shared" si="1"/>
        <v>5.681836987707913E-05</v>
      </c>
    </row>
    <row r="87" spans="1:5" ht="14.25">
      <c r="A87" s="19" t="s">
        <v>105</v>
      </c>
      <c r="B87" s="3">
        <v>2.898</v>
      </c>
      <c r="C87" s="3" t="s">
        <v>18</v>
      </c>
      <c r="D87" s="1">
        <f t="shared" si="2"/>
        <v>1058.4945</v>
      </c>
      <c r="E87" s="7">
        <f t="shared" si="1"/>
        <v>0.0006548424961678547</v>
      </c>
    </row>
    <row r="88" spans="1:5" ht="14.25">
      <c r="A88" s="19" t="s">
        <v>106</v>
      </c>
      <c r="B88" s="3">
        <v>22.26</v>
      </c>
      <c r="C88" s="3" t="s">
        <v>18</v>
      </c>
      <c r="D88" s="1">
        <f t="shared" si="2"/>
        <v>8130.465</v>
      </c>
      <c r="E88" s="7">
        <f>LN(2)/D88</f>
        <v>8.525307968977731E-05</v>
      </c>
    </row>
    <row r="89" spans="1:5" ht="14.25">
      <c r="A89" s="19" t="s">
        <v>107</v>
      </c>
      <c r="B89" s="3">
        <v>138.378</v>
      </c>
      <c r="C89" s="3" t="s">
        <v>20</v>
      </c>
      <c r="D89" s="1">
        <f t="shared" si="2"/>
        <v>138.378</v>
      </c>
      <c r="E89" s="7">
        <f t="shared" si="1"/>
        <v>0.005009085118732352</v>
      </c>
    </row>
    <row r="90" spans="1:5" ht="14.25">
      <c r="A90" s="19" t="s">
        <v>108</v>
      </c>
      <c r="B90" s="3">
        <v>1600</v>
      </c>
      <c r="C90" s="3" t="s">
        <v>18</v>
      </c>
      <c r="D90" s="1">
        <f t="shared" si="2"/>
        <v>584400</v>
      </c>
      <c r="E90" s="7">
        <f t="shared" si="1"/>
        <v>1.1860834711840268E-06</v>
      </c>
    </row>
    <row r="91" spans="1:5" ht="14.25">
      <c r="A91" s="19" t="s">
        <v>109</v>
      </c>
      <c r="B91" s="3">
        <v>1600</v>
      </c>
      <c r="C91" s="3" t="s">
        <v>18</v>
      </c>
      <c r="D91" s="1">
        <f t="shared" si="2"/>
        <v>584400</v>
      </c>
      <c r="E91" s="7">
        <f t="shared" si="1"/>
        <v>1.1860834711840268E-06</v>
      </c>
    </row>
    <row r="92" spans="1:5" ht="14.25">
      <c r="A92" s="19" t="s">
        <v>110</v>
      </c>
      <c r="B92" s="3">
        <v>1.91</v>
      </c>
      <c r="C92" s="3" t="s">
        <v>18</v>
      </c>
      <c r="D92" s="1">
        <f t="shared" si="2"/>
        <v>697.6274999999999</v>
      </c>
      <c r="E92" s="7">
        <f t="shared" si="1"/>
        <v>0.0009935777769080854</v>
      </c>
    </row>
    <row r="93" spans="1:5" ht="14.25">
      <c r="A93" s="19" t="s">
        <v>111</v>
      </c>
      <c r="B93" s="3">
        <v>75380</v>
      </c>
      <c r="C93" s="3" t="s">
        <v>18</v>
      </c>
      <c r="D93" s="1">
        <f t="shared" si="2"/>
        <v>27532545</v>
      </c>
      <c r="E93" s="7">
        <f t="shared" si="1"/>
        <v>2.5175557891940077E-08</v>
      </c>
    </row>
    <row r="94" spans="1:5" ht="14.25">
      <c r="A94" s="19" t="s">
        <v>6</v>
      </c>
      <c r="B94" s="20">
        <v>4470000000</v>
      </c>
      <c r="C94" s="3" t="s">
        <v>18</v>
      </c>
      <c r="D94" s="1">
        <f t="shared" si="2"/>
        <v>1632667500000</v>
      </c>
      <c r="E94" s="7">
        <f t="shared" si="1"/>
        <v>4.245488934886897E-13</v>
      </c>
    </row>
    <row r="95" spans="1:5" ht="14.25">
      <c r="A95" s="19" t="s">
        <v>112</v>
      </c>
      <c r="B95" s="3">
        <v>24131</v>
      </c>
      <c r="C95" s="3" t="s">
        <v>18</v>
      </c>
      <c r="D95" s="1">
        <f t="shared" si="2"/>
        <v>8813847.75</v>
      </c>
      <c r="E95" s="7">
        <f t="shared" si="1"/>
        <v>7.864297185754601E-08</v>
      </c>
    </row>
    <row r="96" spans="1:5" ht="14.25">
      <c r="A96" s="19" t="s">
        <v>113</v>
      </c>
      <c r="B96" s="3">
        <v>432.2</v>
      </c>
      <c r="C96" s="3" t="s">
        <v>18</v>
      </c>
      <c r="D96" s="1">
        <f t="shared" si="2"/>
        <v>157861.05</v>
      </c>
      <c r="E96" s="7">
        <f>LN(2)/D96</f>
        <v>4.3908689354336955E-06</v>
      </c>
    </row>
    <row r="97" spans="1:5" ht="14.25">
      <c r="A97" s="19" t="s">
        <v>114</v>
      </c>
      <c r="B97" s="3">
        <v>18.11</v>
      </c>
      <c r="C97" s="3" t="s">
        <v>18</v>
      </c>
      <c r="D97" s="1">
        <f t="shared" si="2"/>
        <v>6614.6775</v>
      </c>
      <c r="E97" s="7">
        <f t="shared" si="1"/>
        <v>0.00010478926305325472</v>
      </c>
    </row>
    <row r="98" spans="1:5" ht="14.25">
      <c r="A98" s="19" t="s">
        <v>115</v>
      </c>
      <c r="B98" s="21">
        <v>2.639</v>
      </c>
      <c r="C98" s="3" t="s">
        <v>18</v>
      </c>
      <c r="D98" s="1">
        <f t="shared" si="2"/>
        <v>963.8947499999999</v>
      </c>
      <c r="E98" s="7">
        <f t="shared" si="1"/>
        <v>0.0007191108578607212</v>
      </c>
    </row>
    <row r="99" spans="1:5" ht="12.75">
      <c r="A99" s="7"/>
      <c r="B99" s="7"/>
      <c r="C99" s="7"/>
      <c r="D99" s="7"/>
      <c r="E99" s="7"/>
    </row>
    <row r="100" spans="1:5" ht="14.25">
      <c r="A100" s="22" t="s">
        <v>116</v>
      </c>
      <c r="B100" s="23"/>
      <c r="C100" s="24" t="s">
        <v>20</v>
      </c>
      <c r="D100" s="24">
        <v>3.3492</v>
      </c>
      <c r="E100" s="25">
        <f aca="true" t="shared" si="3" ref="E100:E114">LN(2)/D100</f>
        <v>0.20695902918904371</v>
      </c>
    </row>
    <row r="101" spans="1:5" ht="14.25">
      <c r="A101" s="22" t="s">
        <v>117</v>
      </c>
      <c r="B101" s="25"/>
      <c r="C101" s="24" t="s">
        <v>20</v>
      </c>
      <c r="D101" s="25">
        <v>70.86</v>
      </c>
      <c r="E101" s="25">
        <f t="shared" si="3"/>
        <v>0.009781924648037614</v>
      </c>
    </row>
    <row r="102" spans="1:5" ht="14.25">
      <c r="A102" s="22" t="s">
        <v>118</v>
      </c>
      <c r="B102" s="25"/>
      <c r="C102" s="24" t="s">
        <v>20</v>
      </c>
      <c r="D102" s="25">
        <v>2.27</v>
      </c>
      <c r="E102" s="25">
        <f t="shared" si="3"/>
        <v>0.305351180863412</v>
      </c>
    </row>
    <row r="103" spans="1:5" ht="14.25">
      <c r="A103" s="22" t="s">
        <v>119</v>
      </c>
      <c r="B103" s="25">
        <v>86.2</v>
      </c>
      <c r="C103" s="24" t="s">
        <v>20</v>
      </c>
      <c r="D103" s="25">
        <v>86.2</v>
      </c>
      <c r="E103" s="25">
        <f t="shared" si="3"/>
        <v>0.008041150586542289</v>
      </c>
    </row>
    <row r="104" spans="1:5" ht="12.75">
      <c r="A104" s="25" t="s">
        <v>8</v>
      </c>
      <c r="B104" s="26">
        <v>14050000000</v>
      </c>
      <c r="C104" s="25" t="s">
        <v>18</v>
      </c>
      <c r="D104" s="27">
        <f>IF(C104="years",B104*365.25,IF(C104="minutes",B104/864,B104))</f>
        <v>5131762500000</v>
      </c>
      <c r="E104" s="25">
        <f t="shared" si="3"/>
        <v>1.3507000383590342E-13</v>
      </c>
    </row>
    <row r="105" spans="1:5" ht="12.75">
      <c r="A105" s="25" t="s">
        <v>8</v>
      </c>
      <c r="B105" s="26">
        <v>75340</v>
      </c>
      <c r="C105" s="25" t="s">
        <v>18</v>
      </c>
      <c r="D105" s="27">
        <f>IF(C105="years",B105*365.25,IF(C105="minutes",B105/864,B105))</f>
        <v>27517935</v>
      </c>
      <c r="E105" s="25">
        <f t="shared" si="3"/>
        <v>2.518892426193845E-08</v>
      </c>
    </row>
    <row r="106" spans="1:5" ht="12.75">
      <c r="A106" s="25" t="s">
        <v>120</v>
      </c>
      <c r="B106" s="26">
        <v>1600</v>
      </c>
      <c r="C106" s="25" t="s">
        <v>18</v>
      </c>
      <c r="D106" s="27">
        <f>IF(C106="years",B106*365.25,IF(C106="minutes",B106/864,B106))</f>
        <v>584400</v>
      </c>
      <c r="E106" s="25">
        <f t="shared" si="3"/>
        <v>1.1860834711840268E-06</v>
      </c>
    </row>
    <row r="107" spans="1:5" ht="12.75">
      <c r="A107" s="25" t="s">
        <v>121</v>
      </c>
      <c r="B107" s="26">
        <v>10</v>
      </c>
      <c r="C107" s="25" t="s">
        <v>20</v>
      </c>
      <c r="D107" s="27">
        <f aca="true" t="shared" si="4" ref="D107:D114">IF(C107="years",B107*365.25,IF(C107="minutes",B107/864,B107))</f>
        <v>10</v>
      </c>
      <c r="E107" s="25">
        <f t="shared" si="3"/>
        <v>0.06931471805599453</v>
      </c>
    </row>
    <row r="108" spans="1:5" ht="12.75">
      <c r="A108" s="25" t="s">
        <v>122</v>
      </c>
      <c r="B108" s="26">
        <v>2.802</v>
      </c>
      <c r="C108" s="25" t="s">
        <v>20</v>
      </c>
      <c r="D108" s="27">
        <f t="shared" si="4"/>
        <v>2.802</v>
      </c>
      <c r="E108" s="25">
        <f t="shared" si="3"/>
        <v>0.24737586743752507</v>
      </c>
    </row>
    <row r="109" spans="1:5" ht="12.75">
      <c r="A109" s="25" t="s">
        <v>123</v>
      </c>
      <c r="B109" s="26">
        <v>1.73</v>
      </c>
      <c r="C109" s="25" t="s">
        <v>20</v>
      </c>
      <c r="D109" s="27">
        <f t="shared" si="4"/>
        <v>1.73</v>
      </c>
      <c r="E109" s="25">
        <f t="shared" si="3"/>
        <v>0.4006631101502574</v>
      </c>
    </row>
    <row r="110" spans="1:5" ht="12.75">
      <c r="A110" s="25" t="s">
        <v>124</v>
      </c>
      <c r="B110" s="26">
        <v>13.2</v>
      </c>
      <c r="C110" s="25" t="s">
        <v>20</v>
      </c>
      <c r="D110" s="27">
        <f t="shared" si="4"/>
        <v>13.2</v>
      </c>
      <c r="E110" s="25">
        <f t="shared" si="3"/>
        <v>0.0525111500424201</v>
      </c>
    </row>
    <row r="111" spans="1:5" ht="12.75">
      <c r="A111" s="25" t="s">
        <v>125</v>
      </c>
      <c r="B111" s="26">
        <v>0.803</v>
      </c>
      <c r="C111" s="25" t="s">
        <v>20</v>
      </c>
      <c r="D111" s="27">
        <f t="shared" si="4"/>
        <v>0.803</v>
      </c>
      <c r="E111" s="25">
        <f t="shared" si="3"/>
        <v>0.8631969869986865</v>
      </c>
    </row>
    <row r="112" spans="1:5" ht="12.75">
      <c r="A112" s="28" t="s">
        <v>126</v>
      </c>
      <c r="B112" s="29">
        <v>6.077</v>
      </c>
      <c r="C112" s="25" t="s">
        <v>20</v>
      </c>
      <c r="D112" s="27">
        <f t="shared" si="4"/>
        <v>6.077</v>
      </c>
      <c r="E112" s="25">
        <f t="shared" si="3"/>
        <v>0.11406075046239021</v>
      </c>
    </row>
    <row r="113" spans="1:5" ht="12.75">
      <c r="A113" s="28" t="s">
        <v>127</v>
      </c>
      <c r="B113" s="29">
        <v>4.02</v>
      </c>
      <c r="C113" s="25" t="s">
        <v>20</v>
      </c>
      <c r="D113" s="27">
        <f t="shared" si="4"/>
        <v>4.02</v>
      </c>
      <c r="E113" s="25">
        <f t="shared" si="3"/>
        <v>0.17242467178108092</v>
      </c>
    </row>
    <row r="114" spans="1:5" ht="12.75">
      <c r="A114" s="28" t="s">
        <v>130</v>
      </c>
      <c r="B114" s="29">
        <v>704000000</v>
      </c>
      <c r="C114" s="25" t="s">
        <v>18</v>
      </c>
      <c r="D114" s="27">
        <f t="shared" si="4"/>
        <v>257136000000</v>
      </c>
      <c r="E114" s="25">
        <f t="shared" si="3"/>
        <v>2.69564425269097E-12</v>
      </c>
    </row>
    <row r="115" spans="1:5" ht="12.75">
      <c r="A115" s="28"/>
      <c r="B115" s="29"/>
      <c r="C115" s="25"/>
      <c r="D115" s="27"/>
      <c r="E115" s="25"/>
    </row>
    <row r="116" spans="1:5" ht="12.75">
      <c r="A116" s="28"/>
      <c r="B116" s="29"/>
      <c r="C116" s="25"/>
      <c r="D116" s="27"/>
      <c r="E116" s="25"/>
    </row>
    <row r="117" spans="1:5" ht="12.75">
      <c r="A117" s="28"/>
      <c r="B117" s="29"/>
      <c r="C117" s="25"/>
      <c r="D117" s="27"/>
      <c r="E117" s="25"/>
    </row>
    <row r="118" spans="1:5" ht="14.25">
      <c r="A118" s="30" t="s">
        <v>128</v>
      </c>
      <c r="B118" s="7"/>
      <c r="C118" s="7"/>
      <c r="D118" s="7"/>
      <c r="E118" s="1"/>
    </row>
    <row r="119" spans="1:5" ht="12.75">
      <c r="A119" s="7">
        <v>0</v>
      </c>
      <c r="B119" s="7">
        <v>0</v>
      </c>
      <c r="C119" s="7"/>
      <c r="D119" s="7">
        <v>0</v>
      </c>
      <c r="E119" s="1">
        <v>0</v>
      </c>
    </row>
    <row r="120" spans="1:5" ht="12.75">
      <c r="A120" s="7"/>
      <c r="B120" s="7"/>
      <c r="C120" s="7"/>
      <c r="D120" s="7"/>
      <c r="E120" s="1"/>
    </row>
    <row r="121" spans="1:5" ht="12.75">
      <c r="A121" s="7"/>
      <c r="B121" s="7"/>
      <c r="C121" s="7"/>
      <c r="D121" s="7"/>
      <c r="E121" s="1"/>
    </row>
    <row r="122" spans="1:5" ht="14.25">
      <c r="A122" s="30" t="s">
        <v>131</v>
      </c>
      <c r="B122" s="7"/>
      <c r="C122" s="7"/>
      <c r="D122" s="7"/>
      <c r="E122" s="1"/>
    </row>
    <row r="123" spans="1:5" ht="12.75">
      <c r="A123" s="7"/>
      <c r="B123" s="7"/>
      <c r="C123" s="7"/>
      <c r="D123" s="7"/>
      <c r="E123" s="1"/>
    </row>
    <row r="124" spans="1:5" ht="12.75">
      <c r="A124" s="7"/>
      <c r="B124" s="7"/>
      <c r="C124" s="7"/>
      <c r="D124" s="7"/>
      <c r="E124" s="1"/>
    </row>
    <row r="125" spans="1:5" ht="12.75">
      <c r="A125" s="7"/>
      <c r="B125" s="7"/>
      <c r="C125" s="7"/>
      <c r="D125" s="7"/>
      <c r="E125" s="1"/>
    </row>
    <row r="126" spans="1:5" ht="12.75">
      <c r="A126" s="7"/>
      <c r="B126" s="7"/>
      <c r="C126" s="7"/>
      <c r="D126" s="7"/>
      <c r="E126" s="1"/>
    </row>
    <row r="127" spans="1:5" ht="12.75">
      <c r="A127" s="7"/>
      <c r="B127" s="7"/>
      <c r="C127" s="7"/>
      <c r="D127" s="7"/>
      <c r="E127" s="1"/>
    </row>
    <row r="128" spans="1:5" ht="12.75">
      <c r="A128" s="7"/>
      <c r="B128" s="7"/>
      <c r="C128" s="7"/>
      <c r="D128" s="7"/>
      <c r="E128" s="1"/>
    </row>
    <row r="129" spans="1:5" ht="12.75">
      <c r="A129" s="7"/>
      <c r="B129" s="7"/>
      <c r="C129" s="7"/>
      <c r="D129" s="7"/>
      <c r="E129" s="1"/>
    </row>
    <row r="130" spans="1:5" ht="12.75">
      <c r="A130" s="7"/>
      <c r="B130" s="7"/>
      <c r="C130" s="7"/>
      <c r="D130" s="7"/>
      <c r="E130" s="1"/>
    </row>
    <row r="131" spans="1:5" ht="12.75">
      <c r="A131" s="7"/>
      <c r="B131" s="7"/>
      <c r="C131" s="7"/>
      <c r="D131" s="7"/>
      <c r="E131" s="1"/>
    </row>
    <row r="132" spans="1:5" ht="12.75">
      <c r="A132" s="7"/>
      <c r="B132" s="7"/>
      <c r="C132" s="7"/>
      <c r="D132" s="7"/>
      <c r="E132" s="1"/>
    </row>
    <row r="133" spans="1:5" ht="12.75">
      <c r="A133" s="7"/>
      <c r="B133" s="7"/>
      <c r="C133" s="7"/>
      <c r="D133" s="7"/>
      <c r="E133" s="1"/>
    </row>
    <row r="134" spans="1:5" ht="12.75">
      <c r="A134" s="7"/>
      <c r="B134" s="7"/>
      <c r="C134" s="7"/>
      <c r="D134" s="7"/>
      <c r="E134" s="1"/>
    </row>
    <row r="135" spans="1:5" ht="12.75">
      <c r="A135" s="7"/>
      <c r="B135" s="7"/>
      <c r="C135" s="7"/>
      <c r="D135" s="7"/>
      <c r="E135" s="1"/>
    </row>
    <row r="136" spans="1:5" ht="12.75">
      <c r="A136" s="7"/>
      <c r="B136" s="7"/>
      <c r="C136" s="7"/>
      <c r="D136" s="7"/>
      <c r="E136" s="1"/>
    </row>
    <row r="137" spans="1:5" ht="12.75">
      <c r="A137" s="7"/>
      <c r="B137" s="7"/>
      <c r="C137" s="7"/>
      <c r="D137" s="7"/>
      <c r="E137" s="1"/>
    </row>
    <row r="138" spans="1:5" ht="12.75">
      <c r="A138" s="7"/>
      <c r="B138" s="7"/>
      <c r="C138" s="7"/>
      <c r="D138" s="7"/>
      <c r="E138" s="1"/>
    </row>
    <row r="139" spans="1:5" ht="12.75">
      <c r="A139" s="7"/>
      <c r="B139" s="7"/>
      <c r="C139" s="7"/>
      <c r="D139" s="7"/>
      <c r="E139" s="1"/>
    </row>
    <row r="140" spans="1:5" ht="12.75">
      <c r="A140" s="7"/>
      <c r="B140" s="7"/>
      <c r="C140" s="7"/>
      <c r="D140" s="7"/>
      <c r="E140" s="1"/>
    </row>
    <row r="141" spans="1:5" ht="12.75">
      <c r="A141" s="7"/>
      <c r="B141" s="7"/>
      <c r="C141" s="7"/>
      <c r="D141" s="7"/>
      <c r="E141" s="1"/>
    </row>
    <row r="142" spans="1:5" ht="12.75">
      <c r="A142" s="7"/>
      <c r="B142" s="7"/>
      <c r="C142" s="7"/>
      <c r="D142" s="7"/>
      <c r="E142" s="1"/>
    </row>
    <row r="143" spans="1:5" ht="12.75">
      <c r="A143" s="7"/>
      <c r="B143" s="7"/>
      <c r="C143" s="7"/>
      <c r="D143" s="7"/>
      <c r="E143" s="1"/>
    </row>
    <row r="144" spans="1:5" ht="12.75">
      <c r="A144" s="7"/>
      <c r="B144" s="7"/>
      <c r="C144" s="7"/>
      <c r="D144" s="7"/>
      <c r="E144" s="1"/>
    </row>
    <row r="145" spans="1:5" ht="12.75">
      <c r="A145" s="7"/>
      <c r="B145" s="7"/>
      <c r="C145" s="7"/>
      <c r="D145" s="7"/>
      <c r="E145" s="1"/>
    </row>
    <row r="146" spans="1:5" ht="12.75">
      <c r="A146" s="7"/>
      <c r="B146" s="7"/>
      <c r="C146" s="7"/>
      <c r="D146" s="7"/>
      <c r="E146" s="1"/>
    </row>
    <row r="147" spans="1:5" ht="12.75">
      <c r="A147" s="7"/>
      <c r="B147" s="7"/>
      <c r="C147" s="7"/>
      <c r="D147" s="7"/>
      <c r="E147" s="1"/>
    </row>
    <row r="148" spans="1:5" ht="12.75">
      <c r="A148" s="7"/>
      <c r="B148" s="7"/>
      <c r="C148" s="7"/>
      <c r="D148" s="7"/>
      <c r="E148" s="1"/>
    </row>
    <row r="149" spans="1:5" ht="12.75">
      <c r="A149" s="7"/>
      <c r="B149" s="7"/>
      <c r="C149" s="7"/>
      <c r="D149" s="7"/>
      <c r="E149" s="1"/>
    </row>
    <row r="150" spans="1:5" ht="12.75">
      <c r="A150" s="7"/>
      <c r="B150" s="7"/>
      <c r="C150" s="7"/>
      <c r="D150" s="7"/>
      <c r="E150" s="1"/>
    </row>
    <row r="151" spans="1:5" ht="12.75">
      <c r="A151" s="7"/>
      <c r="B151" s="7"/>
      <c r="C151" s="7"/>
      <c r="D151" s="7"/>
      <c r="E151" s="1"/>
    </row>
    <row r="152" spans="1:5" ht="12.75">
      <c r="A152" s="7"/>
      <c r="B152" s="7"/>
      <c r="C152" s="7"/>
      <c r="D152" s="7"/>
      <c r="E152" s="1"/>
    </row>
    <row r="153" spans="1:5" ht="12.75">
      <c r="A153" s="7"/>
      <c r="B153" s="7"/>
      <c r="C153" s="7"/>
      <c r="D153" s="7"/>
      <c r="E153" s="1"/>
    </row>
    <row r="154" spans="1:5" ht="12.75">
      <c r="A154" s="7"/>
      <c r="B154" s="7"/>
      <c r="C154" s="7"/>
      <c r="D154" s="7"/>
      <c r="E154" s="1"/>
    </row>
    <row r="155" spans="1:5" ht="12.75">
      <c r="A155" s="7"/>
      <c r="B155" s="7"/>
      <c r="C155" s="7"/>
      <c r="D155" s="7"/>
      <c r="E155" s="1"/>
    </row>
    <row r="156" spans="1:5" ht="12.75">
      <c r="A156" s="7"/>
      <c r="B156" s="7"/>
      <c r="C156" s="7"/>
      <c r="D156" s="7"/>
      <c r="E156" s="1"/>
    </row>
    <row r="157" spans="1:5" ht="12.75">
      <c r="A157" s="7"/>
      <c r="B157" s="7"/>
      <c r="C157" s="7"/>
      <c r="D157" s="7"/>
      <c r="E157" s="1"/>
    </row>
    <row r="158" spans="1:5" ht="12.75">
      <c r="A158" s="7"/>
      <c r="B158" s="7"/>
      <c r="C158" s="7"/>
      <c r="D158" s="7"/>
      <c r="E158" s="1"/>
    </row>
    <row r="159" spans="1:5" ht="12.75">
      <c r="A159" s="7"/>
      <c r="B159" s="7"/>
      <c r="C159" s="7"/>
      <c r="D159" s="7"/>
      <c r="E159" s="1"/>
    </row>
    <row r="160" spans="1:5" ht="12.75">
      <c r="A160" s="7"/>
      <c r="B160" s="7"/>
      <c r="C160" s="7"/>
      <c r="D160" s="7"/>
      <c r="E160" s="1"/>
    </row>
    <row r="161" spans="1:5" ht="12.75">
      <c r="A161" s="7"/>
      <c r="B161" s="7"/>
      <c r="C161" s="7"/>
      <c r="D161" s="7"/>
      <c r="E161" s="1"/>
    </row>
    <row r="162" spans="1:5" ht="12.75">
      <c r="A162" s="7"/>
      <c r="B162" s="7"/>
      <c r="C162" s="7"/>
      <c r="D162" s="7"/>
      <c r="E162" s="1"/>
    </row>
    <row r="163" spans="1:5" ht="12.75">
      <c r="A163" s="7"/>
      <c r="B163" s="7"/>
      <c r="C163" s="7"/>
      <c r="D163" s="7"/>
      <c r="E163" s="1"/>
    </row>
    <row r="164" spans="1:5" ht="12.75">
      <c r="A164" s="7"/>
      <c r="B164" s="7"/>
      <c r="C164" s="7"/>
      <c r="D164" s="7"/>
      <c r="E164" s="1"/>
    </row>
    <row r="165" spans="1:5" ht="12.75">
      <c r="A165" s="7"/>
      <c r="B165" s="7"/>
      <c r="C165" s="7"/>
      <c r="D165" s="7"/>
      <c r="E165" s="1"/>
    </row>
    <row r="166" spans="1:5" ht="12.75">
      <c r="A166" s="7"/>
      <c r="B166" s="7"/>
      <c r="C166" s="7"/>
      <c r="D166" s="7"/>
      <c r="E166" s="1"/>
    </row>
    <row r="167" spans="1:5" ht="12.75">
      <c r="A167" s="7"/>
      <c r="B167" s="7"/>
      <c r="C167" s="7"/>
      <c r="D167" s="7"/>
      <c r="E167" s="1"/>
    </row>
    <row r="168" spans="1:5" ht="12.75">
      <c r="A168" s="7"/>
      <c r="B168" s="7"/>
      <c r="C168" s="7"/>
      <c r="D168" s="7"/>
      <c r="E168" s="1"/>
    </row>
    <row r="169" spans="1:5" ht="12.75">
      <c r="A169" s="7"/>
      <c r="B169" s="7"/>
      <c r="C169" s="7"/>
      <c r="D169" s="7"/>
      <c r="E169" s="1"/>
    </row>
    <row r="170" spans="1:5" ht="12.75">
      <c r="A170" s="7"/>
      <c r="B170" s="7"/>
      <c r="C170" s="7"/>
      <c r="D170" s="7"/>
      <c r="E170" s="1"/>
    </row>
    <row r="171" spans="1:5" ht="12.75">
      <c r="A171" s="7"/>
      <c r="B171" s="7"/>
      <c r="C171" s="7"/>
      <c r="D171" s="7"/>
      <c r="E171" s="1"/>
    </row>
    <row r="172" spans="1:5" ht="12.75">
      <c r="A172" s="7"/>
      <c r="B172" s="7"/>
      <c r="C172" s="7"/>
      <c r="D172" s="7"/>
      <c r="E172" s="1"/>
    </row>
    <row r="173" spans="1:5" ht="12.75">
      <c r="A173" s="7"/>
      <c r="B173" s="7"/>
      <c r="C173" s="7"/>
      <c r="D173" s="7"/>
      <c r="E173" s="1"/>
    </row>
    <row r="174" spans="1:5" ht="12.75">
      <c r="A174" s="7"/>
      <c r="B174" s="7"/>
      <c r="C174" s="7"/>
      <c r="D174" s="7"/>
      <c r="E174" s="1"/>
    </row>
    <row r="175" spans="1:5" ht="12.75">
      <c r="A175" s="7"/>
      <c r="B175" s="7"/>
      <c r="C175" s="7"/>
      <c r="D175" s="7"/>
      <c r="E175" s="1"/>
    </row>
    <row r="176" spans="1:5" ht="12.75">
      <c r="A176" s="7"/>
      <c r="B176" s="7"/>
      <c r="C176" s="7"/>
      <c r="D176" s="7"/>
      <c r="E176" s="1"/>
    </row>
    <row r="177" spans="1:5" ht="12.75">
      <c r="A177" s="7"/>
      <c r="B177" s="7"/>
      <c r="C177" s="7"/>
      <c r="D177" s="7"/>
      <c r="E177" s="1"/>
    </row>
    <row r="178" spans="1:5" ht="12.75">
      <c r="A178" s="7"/>
      <c r="B178" s="7"/>
      <c r="C178" s="7"/>
      <c r="D178" s="7"/>
      <c r="E178" s="1"/>
    </row>
    <row r="179" spans="1:5" ht="12.75">
      <c r="A179" s="7"/>
      <c r="B179" s="7"/>
      <c r="C179" s="7"/>
      <c r="D179" s="7"/>
      <c r="E179" s="1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  <row r="185" spans="2:5" ht="12.75">
      <c r="B185" s="7"/>
      <c r="C185" s="7"/>
      <c r="D185" s="7"/>
      <c r="E185" s="7"/>
    </row>
    <row r="186" spans="2:5" ht="12.75">
      <c r="B186" s="7"/>
      <c r="C186" s="7"/>
      <c r="D186" s="7"/>
      <c r="E186" s="7"/>
    </row>
    <row r="187" spans="2:5" ht="12.75">
      <c r="B187" s="7"/>
      <c r="C187" s="7"/>
      <c r="D187" s="7"/>
      <c r="E187" s="7"/>
    </row>
    <row r="188" spans="2:5" ht="12.75">
      <c r="B188" s="7"/>
      <c r="C188" s="7"/>
      <c r="D188" s="7"/>
      <c r="E188" s="7"/>
    </row>
    <row r="189" spans="2:5" ht="12.75">
      <c r="B189" s="7"/>
      <c r="C189" s="7"/>
      <c r="D189" s="7"/>
      <c r="E189" s="7"/>
    </row>
    <row r="190" spans="2:5" ht="12.75">
      <c r="B190" s="7"/>
      <c r="C190" s="7"/>
      <c r="D190" s="7"/>
      <c r="E190" s="7"/>
    </row>
    <row r="191" spans="2:5" ht="12.75">
      <c r="B191" s="7"/>
      <c r="C191" s="7"/>
      <c r="D191" s="7"/>
      <c r="E191" s="7"/>
    </row>
    <row r="192" spans="2:5" ht="12.75">
      <c r="B192" s="7"/>
      <c r="C192" s="7"/>
      <c r="D192" s="7"/>
      <c r="E192" s="7"/>
    </row>
    <row r="193" spans="2:5" ht="12.75">
      <c r="B193" s="7"/>
      <c r="C193" s="7"/>
      <c r="D193" s="7"/>
      <c r="E193" s="7"/>
    </row>
    <row r="194" spans="2:5" ht="12.75">
      <c r="B194" s="7"/>
      <c r="C194" s="7"/>
      <c r="D194" s="7"/>
      <c r="E194" s="7"/>
    </row>
    <row r="195" spans="2:5" ht="12.75">
      <c r="B195" s="7"/>
      <c r="C195" s="7"/>
      <c r="D195" s="7"/>
      <c r="E19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Snay</dc:creator>
  <cp:keywords/>
  <dc:description/>
  <cp:lastModifiedBy>Snay, Steven</cp:lastModifiedBy>
  <cp:lastPrinted>2015-08-28T11:17:09Z</cp:lastPrinted>
  <dcterms:created xsi:type="dcterms:W3CDTF">1996-10-14T23:33:28Z</dcterms:created>
  <dcterms:modified xsi:type="dcterms:W3CDTF">2015-08-28T11:17:28Z</dcterms:modified>
  <cp:category/>
  <cp:version/>
  <cp:contentType/>
  <cp:contentStatus/>
</cp:coreProperties>
</file>